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harmonogram dochodów" sheetId="1" r:id="rId1"/>
    <sheet name="harm doch i wydat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<sst xmlns="http://schemas.openxmlformats.org/spreadsheetml/2006/main" count="84" uniqueCount="58">
  <si>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</si>
  <si>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</si>
  <si>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</si>
  <si>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</si>
  <si>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</si>
  <si>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</si>
  <si>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</si>
  <si>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</si>
  <si>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</si>
  <si>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Szkoła Podstawowa Nr 2 w Gostyniu</t>
  </si>
  <si>
    <t>Szkoła Podstawowa Nr 5 w Gostyniu</t>
  </si>
  <si>
    <t>Szkoła Podstawowa w Daleszynie</t>
  </si>
  <si>
    <t>Szkoła Podstawowa w Goli</t>
  </si>
  <si>
    <t>Szkoła Podstawowa w Sikorzynie</t>
  </si>
  <si>
    <t>Przedszkole Miejskie Nr 1 w Gostyniu</t>
  </si>
  <si>
    <t>Przedszkole Miejskie Nr 2 w Gostyniu</t>
  </si>
  <si>
    <t>Przedszkole Miejskie Nr 4 w Gostyniu</t>
  </si>
  <si>
    <t>Przedszkole Miejskie Nr 5 w Gostyniu</t>
  </si>
  <si>
    <t>Przedszkole Miejskie Nr 7 w Gostyniu</t>
  </si>
  <si>
    <t>Miejsko - Gminny Ośrodek Pomocy Społecznej w Gostyniu</t>
  </si>
  <si>
    <t>Dom Dziennego Pobytu w Gostyniu</t>
  </si>
  <si>
    <t>Ośrodek Sportu i Rekreacji w Gostyniu</t>
  </si>
  <si>
    <t>Gimnazjum Nr 1 w Gostyniu</t>
  </si>
  <si>
    <t>Gimnazjum Nr 2 w Gostyniu</t>
  </si>
  <si>
    <t>Urząd Miejski w Gostyniu</t>
  </si>
  <si>
    <t>10.</t>
  </si>
  <si>
    <t>11.</t>
  </si>
  <si>
    <t>12.</t>
  </si>
  <si>
    <t>13.</t>
  </si>
  <si>
    <t>14.</t>
  </si>
  <si>
    <t>15.</t>
  </si>
  <si>
    <t>16.</t>
  </si>
  <si>
    <t>Załącznik Nr 1</t>
  </si>
  <si>
    <t>RAZEM</t>
  </si>
  <si>
    <t>Burmistrza Gostynia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</si>
  <si>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</si>
  <si>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</si>
  <si>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</si>
  <si>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</si>
  <si>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</si>
  <si>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</si>
  <si>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</si>
  <si>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</si>
  <si>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</si>
  <si>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</si>
  <si>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</si>
  <si>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</si>
  <si>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HARMONOGRAM DOCHODÓW NA 2006 R.</t>
  </si>
  <si>
    <t>do Zarządzenia Nr   /06</t>
  </si>
  <si>
    <t>Nazwa jednostki</t>
  </si>
  <si>
    <t>Lp.</t>
  </si>
  <si>
    <t>z dnia 22 marca 2006 r.</t>
  </si>
  <si>
    <t xml:space="preserve">październik </t>
  </si>
  <si>
    <t>DOCHODY</t>
  </si>
  <si>
    <t>WYDATKI</t>
  </si>
  <si>
    <t>Załącznik</t>
  </si>
  <si>
    <t>do Zarządzenia Nr 721/06</t>
  </si>
  <si>
    <t>HARMONOGRAM DOCHODÓW I WYDATKÓW BUDŻETU GMINY GOSTYŃ NA 2006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</si>
</sst>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I24" sqref="I24"/>
    </sheetView>
  </sheetViews>
  <sheetFormatPr defaultColWidth="9.140625" defaultRowHeight="12.75"/>
  <cols>
    <col min="1" max="1" width="4.28125" style="0" customWidth="1"/>
    <col min="2" max="2" width="30.8515625" style="0" customWidth="1"/>
    <col min="3" max="14" width="9.00390625" style="0" customWidth="1"/>
    <col min="15" max="15" width="11.140625" style="0" customWidth="1"/>
    <col min="16" max="16" width="10.140625" style="0" bestFit="1" customWidth="1"/>
  </cols>
  <sheetData>
    <row r="1" spans="3:13" ht="12.75">
      <c r="C1" s="2"/>
      <c r="D1" s="2"/>
      <c r="L1" s="2"/>
      <c r="M1" s="2" t="s">
        <v>32</v>
      </c>
    </row>
    <row r="2" spans="3:13" ht="12.75">
      <c r="C2" s="2"/>
      <c r="D2" s="2"/>
      <c r="L2" s="2"/>
      <c r="M2" s="2" t="s">
        <v>48</v>
      </c>
    </row>
    <row r="3" spans="3:13" ht="12.75">
      <c r="C3" s="2"/>
      <c r="D3" s="2"/>
      <c r="L3" s="2"/>
      <c r="M3" s="2" t="s">
        <v>34</v>
      </c>
    </row>
    <row r="4" spans="3:13" ht="12.75">
      <c r="C4" s="2"/>
      <c r="D4" s="2"/>
      <c r="L4" s="2"/>
      <c r="M4" s="2" t="s">
        <v>51</v>
      </c>
    </row>
    <row r="5" spans="3:4" ht="12.75">
      <c r="C5" s="2"/>
      <c r="D5" s="2"/>
    </row>
    <row r="7" spans="1:14" ht="15.75">
      <c r="A7" s="20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4" ht="12.75">
      <c r="A8" s="1"/>
      <c r="B8" s="1"/>
      <c r="C8" s="1"/>
      <c r="D8" s="1"/>
    </row>
    <row r="9" spans="1:14" ht="21" customHeight="1">
      <c r="A9" s="11" t="s">
        <v>50</v>
      </c>
      <c r="B9" s="11" t="s">
        <v>49</v>
      </c>
      <c r="C9" s="5" t="s">
        <v>35</v>
      </c>
      <c r="D9" s="5" t="s">
        <v>36</v>
      </c>
      <c r="E9" s="5" t="s">
        <v>37</v>
      </c>
      <c r="F9" s="5" t="s">
        <v>38</v>
      </c>
      <c r="G9" s="6" t="s">
        <v>39</v>
      </c>
      <c r="H9" s="6" t="s">
        <v>40</v>
      </c>
      <c r="I9" s="6" t="s">
        <v>41</v>
      </c>
      <c r="J9" s="6" t="s">
        <v>42</v>
      </c>
      <c r="K9" s="6" t="s">
        <v>43</v>
      </c>
      <c r="L9" s="6" t="s">
        <v>44</v>
      </c>
      <c r="M9" s="6" t="s">
        <v>45</v>
      </c>
      <c r="N9" s="6" t="s">
        <v>46</v>
      </c>
    </row>
    <row r="10" spans="1:15" ht="19.5" customHeight="1">
      <c r="A10" s="4" t="s">
        <v>0</v>
      </c>
      <c r="B10" s="4" t="s">
        <v>9</v>
      </c>
      <c r="C10" s="7">
        <v>3420</v>
      </c>
      <c r="D10" s="7">
        <v>2247</v>
      </c>
      <c r="E10" s="7">
        <v>3209</v>
      </c>
      <c r="F10" s="7">
        <v>3838</v>
      </c>
      <c r="G10" s="7">
        <v>3138</v>
      </c>
      <c r="H10" s="7">
        <v>2838</v>
      </c>
      <c r="I10" s="7">
        <v>1638</v>
      </c>
      <c r="J10" s="7">
        <v>1638</v>
      </c>
      <c r="K10" s="7">
        <v>4138</v>
      </c>
      <c r="L10" s="7">
        <v>4338</v>
      </c>
      <c r="M10" s="7">
        <v>4895</v>
      </c>
      <c r="N10" s="7">
        <v>5313</v>
      </c>
      <c r="O10" s="3">
        <f>SUM(C10:N10)</f>
        <v>40650</v>
      </c>
    </row>
    <row r="11" spans="1:15" ht="19.5" customHeight="1">
      <c r="A11" s="4" t="s">
        <v>1</v>
      </c>
      <c r="B11" s="4" t="s">
        <v>10</v>
      </c>
      <c r="C11" s="7">
        <v>250</v>
      </c>
      <c r="D11" s="7">
        <v>250</v>
      </c>
      <c r="E11" s="7">
        <v>250</v>
      </c>
      <c r="F11" s="7">
        <v>250</v>
      </c>
      <c r="G11" s="7">
        <v>250</v>
      </c>
      <c r="H11" s="7">
        <v>250</v>
      </c>
      <c r="I11" s="7">
        <v>250</v>
      </c>
      <c r="J11" s="7">
        <v>250</v>
      </c>
      <c r="K11" s="7">
        <v>250</v>
      </c>
      <c r="L11" s="7">
        <v>250</v>
      </c>
      <c r="M11" s="7">
        <v>250</v>
      </c>
      <c r="N11" s="7">
        <v>250</v>
      </c>
      <c r="O11" s="3">
        <f aca="true" t="shared" si="0" ref="O11:O25">SUM(C11:N11)</f>
        <v>3000</v>
      </c>
    </row>
    <row r="12" spans="1:15" ht="19.5" customHeight="1">
      <c r="A12" s="4" t="s">
        <v>2</v>
      </c>
      <c r="B12" s="4" t="s">
        <v>11</v>
      </c>
      <c r="C12" s="7">
        <v>69</v>
      </c>
      <c r="D12" s="7">
        <v>69</v>
      </c>
      <c r="E12" s="7">
        <v>69</v>
      </c>
      <c r="F12" s="7">
        <v>69</v>
      </c>
      <c r="G12" s="7">
        <v>69</v>
      </c>
      <c r="H12" s="7">
        <v>69</v>
      </c>
      <c r="I12" s="7">
        <v>69</v>
      </c>
      <c r="J12" s="7">
        <v>69</v>
      </c>
      <c r="K12" s="7">
        <v>69</v>
      </c>
      <c r="L12" s="7">
        <v>69</v>
      </c>
      <c r="M12" s="7">
        <v>69</v>
      </c>
      <c r="N12" s="7">
        <v>68</v>
      </c>
      <c r="O12" s="3">
        <f t="shared" si="0"/>
        <v>827</v>
      </c>
    </row>
    <row r="13" spans="1:15" ht="19.5" customHeight="1">
      <c r="A13" s="4" t="s">
        <v>3</v>
      </c>
      <c r="B13" s="4" t="s">
        <v>12</v>
      </c>
      <c r="C13" s="7">
        <v>397</v>
      </c>
      <c r="D13" s="7">
        <v>435</v>
      </c>
      <c r="E13" s="7">
        <v>416</v>
      </c>
      <c r="F13" s="7">
        <v>416</v>
      </c>
      <c r="G13" s="7">
        <v>416</v>
      </c>
      <c r="H13" s="7">
        <v>416</v>
      </c>
      <c r="I13" s="7">
        <v>416</v>
      </c>
      <c r="J13" s="7">
        <v>416</v>
      </c>
      <c r="K13" s="7">
        <v>416</v>
      </c>
      <c r="L13" s="7">
        <v>415</v>
      </c>
      <c r="M13" s="7">
        <v>415</v>
      </c>
      <c r="N13" s="7">
        <v>415</v>
      </c>
      <c r="O13" s="3">
        <f t="shared" si="0"/>
        <v>4989</v>
      </c>
    </row>
    <row r="14" spans="1:15" ht="19.5" customHeight="1">
      <c r="A14" s="4" t="s">
        <v>4</v>
      </c>
      <c r="B14" s="4" t="s">
        <v>13</v>
      </c>
      <c r="C14" s="7">
        <v>476</v>
      </c>
      <c r="D14" s="7">
        <v>476</v>
      </c>
      <c r="E14" s="7">
        <v>476</v>
      </c>
      <c r="F14" s="7">
        <v>476</v>
      </c>
      <c r="G14" s="7">
        <v>476</v>
      </c>
      <c r="H14" s="7">
        <v>476</v>
      </c>
      <c r="I14" s="7">
        <v>476</v>
      </c>
      <c r="J14" s="7">
        <v>476</v>
      </c>
      <c r="K14" s="7">
        <v>476</v>
      </c>
      <c r="L14" s="7">
        <v>477</v>
      </c>
      <c r="M14" s="7">
        <v>477</v>
      </c>
      <c r="N14" s="7">
        <v>477</v>
      </c>
      <c r="O14" s="3">
        <f t="shared" si="0"/>
        <v>5715</v>
      </c>
    </row>
    <row r="15" spans="1:17" ht="19.5" customHeight="1">
      <c r="A15" s="4" t="s">
        <v>5</v>
      </c>
      <c r="B15" s="4" t="s">
        <v>22</v>
      </c>
      <c r="C15" s="7">
        <v>4148</v>
      </c>
      <c r="D15" s="7">
        <v>2673</v>
      </c>
      <c r="E15" s="7">
        <v>3114</v>
      </c>
      <c r="F15" s="7">
        <v>2812</v>
      </c>
      <c r="G15" s="7">
        <v>1556</v>
      </c>
      <c r="H15" s="7">
        <v>0</v>
      </c>
      <c r="I15" s="7">
        <v>0</v>
      </c>
      <c r="J15" s="7">
        <v>0</v>
      </c>
      <c r="K15" s="7">
        <v>2812</v>
      </c>
      <c r="L15" s="7">
        <v>2820</v>
      </c>
      <c r="M15" s="7">
        <v>3515</v>
      </c>
      <c r="N15" s="7">
        <v>1003</v>
      </c>
      <c r="O15" s="3">
        <f t="shared" si="0"/>
        <v>24453</v>
      </c>
      <c r="P15" s="13"/>
      <c r="Q15" s="3"/>
    </row>
    <row r="16" spans="1:15" ht="19.5" customHeight="1">
      <c r="A16" s="4" t="s">
        <v>6</v>
      </c>
      <c r="B16" s="4" t="s">
        <v>23</v>
      </c>
      <c r="C16" s="7">
        <v>795</v>
      </c>
      <c r="D16" s="7">
        <v>251</v>
      </c>
      <c r="E16" s="7">
        <v>251</v>
      </c>
      <c r="F16" s="7">
        <v>3575</v>
      </c>
      <c r="G16" s="7">
        <v>7655</v>
      </c>
      <c r="H16" s="7">
        <v>559</v>
      </c>
      <c r="I16" s="7">
        <v>251</v>
      </c>
      <c r="J16" s="7">
        <v>251</v>
      </c>
      <c r="K16" s="7">
        <v>559</v>
      </c>
      <c r="L16" s="7">
        <v>251</v>
      </c>
      <c r="M16" s="7">
        <v>3451</v>
      </c>
      <c r="N16" s="7">
        <v>8151</v>
      </c>
      <c r="O16" s="3">
        <f t="shared" si="0"/>
        <v>26000</v>
      </c>
    </row>
    <row r="17" spans="1:17" ht="19.5" customHeight="1">
      <c r="A17" s="4" t="s">
        <v>7</v>
      </c>
      <c r="B17" s="4" t="s">
        <v>14</v>
      </c>
      <c r="C17" s="7">
        <v>8190</v>
      </c>
      <c r="D17" s="7">
        <v>9127</v>
      </c>
      <c r="E17" s="7">
        <v>10782</v>
      </c>
      <c r="F17" s="7">
        <v>10252</v>
      </c>
      <c r="G17" s="7">
        <v>10252</v>
      </c>
      <c r="H17" s="7">
        <v>10252</v>
      </c>
      <c r="I17" s="7">
        <v>0</v>
      </c>
      <c r="J17" s="7">
        <v>0</v>
      </c>
      <c r="K17" s="7">
        <v>10800</v>
      </c>
      <c r="L17" s="7">
        <v>10800</v>
      </c>
      <c r="M17" s="7">
        <v>10800</v>
      </c>
      <c r="N17" s="7">
        <v>10765</v>
      </c>
      <c r="O17" s="3">
        <f t="shared" si="0"/>
        <v>102020</v>
      </c>
      <c r="P17" s="13"/>
      <c r="Q17" s="3"/>
    </row>
    <row r="18" spans="1:17" ht="19.5" customHeight="1">
      <c r="A18" s="4" t="s">
        <v>8</v>
      </c>
      <c r="B18" s="4" t="s">
        <v>15</v>
      </c>
      <c r="C18" s="7">
        <v>5489</v>
      </c>
      <c r="D18" s="7">
        <v>5501</v>
      </c>
      <c r="E18" s="7">
        <v>5670</v>
      </c>
      <c r="F18" s="7">
        <v>7560</v>
      </c>
      <c r="G18" s="7">
        <v>7560</v>
      </c>
      <c r="H18" s="7">
        <v>7560</v>
      </c>
      <c r="I18" s="7">
        <v>0</v>
      </c>
      <c r="J18" s="7">
        <v>0</v>
      </c>
      <c r="K18" s="7">
        <v>7500</v>
      </c>
      <c r="L18" s="7">
        <v>7500</v>
      </c>
      <c r="M18" s="7">
        <v>7500</v>
      </c>
      <c r="N18" s="7">
        <v>7766</v>
      </c>
      <c r="O18" s="3">
        <f t="shared" si="0"/>
        <v>69606</v>
      </c>
      <c r="P18" s="13"/>
      <c r="Q18" s="3"/>
    </row>
    <row r="19" spans="1:17" ht="19.5" customHeight="1">
      <c r="A19" s="4" t="s">
        <v>25</v>
      </c>
      <c r="B19" s="4" t="s">
        <v>16</v>
      </c>
      <c r="C19" s="7">
        <v>12650</v>
      </c>
      <c r="D19" s="7">
        <v>10215</v>
      </c>
      <c r="E19" s="7">
        <v>14737</v>
      </c>
      <c r="F19" s="7">
        <v>15112</v>
      </c>
      <c r="G19" s="7">
        <v>15113</v>
      </c>
      <c r="H19" s="7">
        <v>15089</v>
      </c>
      <c r="I19" s="7">
        <v>0</v>
      </c>
      <c r="J19" s="7">
        <v>0</v>
      </c>
      <c r="K19" s="7">
        <v>17200</v>
      </c>
      <c r="L19" s="7">
        <v>17200</v>
      </c>
      <c r="M19" s="7">
        <v>17200</v>
      </c>
      <c r="N19" s="7">
        <v>17200</v>
      </c>
      <c r="O19" s="3">
        <f t="shared" si="0"/>
        <v>151716</v>
      </c>
      <c r="P19" s="14"/>
      <c r="Q19" s="3"/>
    </row>
    <row r="20" spans="1:17" ht="19.5" customHeight="1">
      <c r="A20" s="4" t="s">
        <v>26</v>
      </c>
      <c r="B20" s="4" t="s">
        <v>17</v>
      </c>
      <c r="C20" s="12">
        <v>17528</v>
      </c>
      <c r="D20" s="12">
        <v>17452</v>
      </c>
      <c r="E20" s="12">
        <v>20145</v>
      </c>
      <c r="F20" s="12">
        <v>19723</v>
      </c>
      <c r="G20" s="12">
        <v>19733</v>
      </c>
      <c r="H20" s="12">
        <v>19533</v>
      </c>
      <c r="I20" s="12">
        <v>3874</v>
      </c>
      <c r="J20" s="12">
        <v>556</v>
      </c>
      <c r="K20" s="12">
        <v>17000</v>
      </c>
      <c r="L20" s="12">
        <v>16999</v>
      </c>
      <c r="M20" s="12">
        <v>17000</v>
      </c>
      <c r="N20" s="12">
        <v>17002</v>
      </c>
      <c r="O20" s="3">
        <f t="shared" si="0"/>
        <v>186545</v>
      </c>
      <c r="P20" s="14"/>
      <c r="Q20" s="3"/>
    </row>
    <row r="21" spans="1:17" ht="19.5" customHeight="1">
      <c r="A21" s="4" t="s">
        <v>27</v>
      </c>
      <c r="B21" s="4" t="s">
        <v>18</v>
      </c>
      <c r="C21" s="7">
        <v>16000</v>
      </c>
      <c r="D21" s="7">
        <v>15707</v>
      </c>
      <c r="E21" s="7">
        <v>19604</v>
      </c>
      <c r="F21" s="7">
        <v>20764</v>
      </c>
      <c r="G21" s="7">
        <v>20764</v>
      </c>
      <c r="H21" s="7">
        <v>20764</v>
      </c>
      <c r="I21" s="7">
        <v>0</v>
      </c>
      <c r="J21" s="7">
        <v>0</v>
      </c>
      <c r="K21" s="7">
        <v>21000</v>
      </c>
      <c r="L21" s="7">
        <v>21000</v>
      </c>
      <c r="M21" s="7">
        <v>20800</v>
      </c>
      <c r="N21" s="7">
        <v>20645</v>
      </c>
      <c r="O21" s="3">
        <f t="shared" si="0"/>
        <v>197048</v>
      </c>
      <c r="P21" s="14"/>
      <c r="Q21" s="3"/>
    </row>
    <row r="22" spans="1:17" ht="22.5">
      <c r="A22" s="4" t="s">
        <v>28</v>
      </c>
      <c r="B22" s="10" t="s">
        <v>19</v>
      </c>
      <c r="C22" s="7">
        <f>7596</f>
        <v>7596</v>
      </c>
      <c r="D22" s="7">
        <f>8639</f>
        <v>8639</v>
      </c>
      <c r="E22" s="7">
        <f>7213-1412-500</f>
        <v>5301</v>
      </c>
      <c r="F22" s="7">
        <f>6020-1412-500</f>
        <v>4108</v>
      </c>
      <c r="G22" s="7">
        <f>6072-1412-500</f>
        <v>4160</v>
      </c>
      <c r="H22" s="7">
        <f>5947-1412</f>
        <v>4535</v>
      </c>
      <c r="I22" s="7">
        <f>5972-1412</f>
        <v>4560</v>
      </c>
      <c r="J22" s="7">
        <f>5973-1412</f>
        <v>4561</v>
      </c>
      <c r="K22" s="7">
        <f>5973-1412</f>
        <v>4561</v>
      </c>
      <c r="L22" s="7">
        <f>5973-1412</f>
        <v>4561</v>
      </c>
      <c r="M22" s="7">
        <f>6473-1412-500-824</f>
        <v>3737</v>
      </c>
      <c r="N22" s="7">
        <f>6473-1422</f>
        <v>5051</v>
      </c>
      <c r="O22" s="3">
        <f t="shared" si="0"/>
        <v>61370</v>
      </c>
      <c r="P22" s="14">
        <v>61370</v>
      </c>
      <c r="Q22" s="3">
        <f>SUM(P22-O22)</f>
        <v>0</v>
      </c>
    </row>
    <row r="23" spans="1:15" ht="19.5" customHeight="1">
      <c r="A23" s="4" t="s">
        <v>29</v>
      </c>
      <c r="B23" s="4" t="s">
        <v>20</v>
      </c>
      <c r="C23" s="7">
        <v>5463</v>
      </c>
      <c r="D23" s="7">
        <v>4755</v>
      </c>
      <c r="E23" s="7">
        <v>5470</v>
      </c>
      <c r="F23" s="7">
        <v>5410</v>
      </c>
      <c r="G23" s="7">
        <v>5810</v>
      </c>
      <c r="H23" s="7">
        <v>5360</v>
      </c>
      <c r="I23" s="7">
        <v>5460</v>
      </c>
      <c r="J23" s="7">
        <v>5560</v>
      </c>
      <c r="K23" s="7">
        <v>5860</v>
      </c>
      <c r="L23" s="7">
        <v>5860</v>
      </c>
      <c r="M23" s="7">
        <v>5810</v>
      </c>
      <c r="N23" s="7">
        <v>6005</v>
      </c>
      <c r="O23" s="3">
        <f t="shared" si="0"/>
        <v>66823</v>
      </c>
    </row>
    <row r="24" spans="1:15" ht="19.5" customHeight="1">
      <c r="A24" s="4" t="s">
        <v>30</v>
      </c>
      <c r="B24" s="4" t="s">
        <v>21</v>
      </c>
      <c r="C24" s="7">
        <v>4228</v>
      </c>
      <c r="D24" s="7">
        <v>5123</v>
      </c>
      <c r="E24" s="7">
        <v>8200</v>
      </c>
      <c r="F24" s="7">
        <v>8200</v>
      </c>
      <c r="G24" s="7">
        <v>8200</v>
      </c>
      <c r="H24" s="7">
        <v>9700</v>
      </c>
      <c r="I24" s="7">
        <v>11500</v>
      </c>
      <c r="J24" s="7">
        <v>11800</v>
      </c>
      <c r="K24" s="7">
        <v>8900</v>
      </c>
      <c r="L24" s="7">
        <v>8400</v>
      </c>
      <c r="M24" s="7">
        <v>8400</v>
      </c>
      <c r="N24" s="7">
        <v>8466</v>
      </c>
      <c r="O24" s="3">
        <f t="shared" si="0"/>
        <v>101117</v>
      </c>
    </row>
    <row r="25" spans="1:17" ht="19.5" customHeight="1">
      <c r="A25" s="4" t="s">
        <v>31</v>
      </c>
      <c r="B25" s="4" t="s">
        <v>24</v>
      </c>
      <c r="C25" s="7">
        <f>3630805+864011</f>
        <v>4494816</v>
      </c>
      <c r="D25" s="7">
        <f>982223+3515766</f>
        <v>4497989</v>
      </c>
      <c r="E25" s="7">
        <f>2704273+1774033</f>
        <v>4478306</v>
      </c>
      <c r="F25" s="7">
        <f>974902+2704273</f>
        <v>3679175</v>
      </c>
      <c r="G25" s="7">
        <f>2704273+1653365</f>
        <v>4357638</v>
      </c>
      <c r="H25" s="7">
        <f>935316+2704273</f>
        <v>3639589</v>
      </c>
      <c r="I25" s="7">
        <f>2704273+911640</f>
        <v>3615913</v>
      </c>
      <c r="J25" s="7">
        <f>903510+2704273</f>
        <v>3607783</v>
      </c>
      <c r="K25" s="7">
        <f>2704273+1667282</f>
        <v>4371555</v>
      </c>
      <c r="L25" s="7">
        <f>982810+2704273</f>
        <v>3687083</v>
      </c>
      <c r="M25" s="7">
        <f>2704273+1760717</f>
        <v>4464990</v>
      </c>
      <c r="N25" s="7">
        <v>3650759</v>
      </c>
      <c r="O25" s="3">
        <f t="shared" si="0"/>
        <v>48545596</v>
      </c>
      <c r="P25" s="14"/>
      <c r="Q25" s="3"/>
    </row>
    <row r="26" spans="1:17" ht="19.5" customHeight="1">
      <c r="A26" s="4"/>
      <c r="B26" s="8" t="s">
        <v>33</v>
      </c>
      <c r="C26" s="9">
        <f>SUM(C10:C25)</f>
        <v>4581515</v>
      </c>
      <c r="D26" s="9">
        <f aca="true" t="shared" si="1" ref="D26:N26">SUM(D10:D25)</f>
        <v>4580909</v>
      </c>
      <c r="E26" s="9">
        <f t="shared" si="1"/>
        <v>4576000</v>
      </c>
      <c r="F26" s="9">
        <f t="shared" si="1"/>
        <v>3781740</v>
      </c>
      <c r="G26" s="9">
        <f t="shared" si="1"/>
        <v>4462790</v>
      </c>
      <c r="H26" s="9">
        <f t="shared" si="1"/>
        <v>3736990</v>
      </c>
      <c r="I26" s="9">
        <f t="shared" si="1"/>
        <v>3644407</v>
      </c>
      <c r="J26" s="9">
        <f t="shared" si="1"/>
        <v>3633360</v>
      </c>
      <c r="K26" s="9">
        <f t="shared" si="1"/>
        <v>4473096</v>
      </c>
      <c r="L26" s="9">
        <f t="shared" si="1"/>
        <v>3788023</v>
      </c>
      <c r="M26" s="9">
        <f t="shared" si="1"/>
        <v>4569309</v>
      </c>
      <c r="N26" s="9">
        <f t="shared" si="1"/>
        <v>3759336</v>
      </c>
      <c r="O26" s="3">
        <f>SUM(O10:O25)</f>
        <v>49587475</v>
      </c>
      <c r="P26" s="3"/>
      <c r="Q26" s="3"/>
    </row>
    <row r="27" spans="4:17" ht="19.5" customHeight="1">
      <c r="D27" s="15">
        <f>SUM(C26:D26)</f>
        <v>9162424</v>
      </c>
      <c r="E27" s="15">
        <f>SUM(E26,D27)</f>
        <v>13738424</v>
      </c>
      <c r="F27" s="15">
        <f>SUM(F26,E27)</f>
        <v>17520164</v>
      </c>
      <c r="G27" s="15">
        <f aca="true" t="shared" si="2" ref="G27:N27">SUM(G26,F27)</f>
        <v>21982954</v>
      </c>
      <c r="H27" s="15">
        <f t="shared" si="2"/>
        <v>25719944</v>
      </c>
      <c r="I27" s="15">
        <f t="shared" si="2"/>
        <v>29364351</v>
      </c>
      <c r="J27" s="15">
        <f t="shared" si="2"/>
        <v>32997711</v>
      </c>
      <c r="K27" s="15">
        <f t="shared" si="2"/>
        <v>37470807</v>
      </c>
      <c r="L27" s="15">
        <f t="shared" si="2"/>
        <v>41258830</v>
      </c>
      <c r="M27" s="15">
        <f t="shared" si="2"/>
        <v>45828139</v>
      </c>
      <c r="N27" s="15">
        <f t="shared" si="2"/>
        <v>49587475</v>
      </c>
      <c r="O27" s="15"/>
      <c r="P27" s="15"/>
      <c r="Q27" s="15"/>
    </row>
    <row r="28" ht="12.75">
      <c r="O28" s="3"/>
    </row>
  </sheetData>
  <mergeCells count="1">
    <mergeCell ref="A7:N7"/>
  </mergeCells>
  <printOptions/>
  <pageMargins left="0.25" right="0.25" top="0.5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B10">
      <selection activeCell="D29" sqref="D29"/>
    </sheetView>
  </sheetViews>
  <sheetFormatPr defaultColWidth="9.140625" defaultRowHeight="12.75"/>
  <cols>
    <col min="2" max="2" width="4.00390625" style="0" customWidth="1"/>
    <col min="3" max="3" width="16.8515625" style="0" customWidth="1"/>
    <col min="4" max="4" width="15.7109375" style="0" customWidth="1"/>
    <col min="5" max="5" width="17.28125" style="0" customWidth="1"/>
  </cols>
  <sheetData>
    <row r="1" ht="12.75">
      <c r="F1" s="2" t="s">
        <v>55</v>
      </c>
    </row>
    <row r="2" ht="12.75">
      <c r="F2" s="2" t="s">
        <v>56</v>
      </c>
    </row>
    <row r="3" ht="12.75">
      <c r="F3" s="2" t="s">
        <v>34</v>
      </c>
    </row>
    <row r="4" ht="12.75">
      <c r="F4" s="2" t="s">
        <v>51</v>
      </c>
    </row>
    <row r="5" ht="12.75">
      <c r="F5" s="2"/>
    </row>
    <row r="6" spans="1:7" ht="33.75" customHeight="1">
      <c r="A6" s="21" t="s">
        <v>57</v>
      </c>
      <c r="B6" s="21"/>
      <c r="C6" s="21"/>
      <c r="D6" s="21"/>
      <c r="E6" s="21"/>
      <c r="F6" s="21"/>
      <c r="G6" s="21"/>
    </row>
    <row r="7" ht="12.75">
      <c r="F7" s="2"/>
    </row>
    <row r="10" spans="2:5" ht="21.75" customHeight="1">
      <c r="B10" s="16" t="s">
        <v>50</v>
      </c>
      <c r="C10" s="19"/>
      <c r="D10" s="16" t="s">
        <v>53</v>
      </c>
      <c r="E10" s="16" t="s">
        <v>54</v>
      </c>
    </row>
    <row r="11" spans="2:5" ht="21.75" customHeight="1">
      <c r="B11" s="17" t="s">
        <v>0</v>
      </c>
      <c r="C11" s="17" t="s">
        <v>35</v>
      </c>
      <c r="D11" s="18">
        <v>4580103</v>
      </c>
      <c r="E11" s="18">
        <v>2647946</v>
      </c>
    </row>
    <row r="12" spans="2:5" ht="21.75" customHeight="1">
      <c r="B12" s="17" t="s">
        <v>1</v>
      </c>
      <c r="C12" s="17" t="s">
        <v>36</v>
      </c>
      <c r="D12" s="18">
        <v>4579497</v>
      </c>
      <c r="E12" s="18">
        <v>3732491</v>
      </c>
    </row>
    <row r="13" spans="2:5" ht="21.75" customHeight="1">
      <c r="B13" s="17" t="s">
        <v>2</v>
      </c>
      <c r="C13" s="17" t="s">
        <v>37</v>
      </c>
      <c r="D13" s="18">
        <v>4576500</v>
      </c>
      <c r="E13" s="18">
        <v>3990562</v>
      </c>
    </row>
    <row r="14" spans="2:5" ht="21.75" customHeight="1">
      <c r="B14" s="17" t="s">
        <v>3</v>
      </c>
      <c r="C14" s="17" t="s">
        <v>38</v>
      </c>
      <c r="D14" s="18">
        <v>3782240</v>
      </c>
      <c r="E14" s="18">
        <v>3916160</v>
      </c>
    </row>
    <row r="15" spans="2:5" ht="21.75" customHeight="1">
      <c r="B15" s="17" t="s">
        <v>4</v>
      </c>
      <c r="C15" s="17" t="s">
        <v>39</v>
      </c>
      <c r="D15" s="18">
        <v>4463290</v>
      </c>
      <c r="E15" s="18">
        <v>3923987</v>
      </c>
    </row>
    <row r="16" spans="2:5" ht="21.75" customHeight="1">
      <c r="B16" s="17" t="s">
        <v>5</v>
      </c>
      <c r="C16" s="17" t="s">
        <v>40</v>
      </c>
      <c r="D16" s="18">
        <v>3736990</v>
      </c>
      <c r="E16" s="18">
        <v>4382068</v>
      </c>
    </row>
    <row r="17" spans="2:5" ht="21.75" customHeight="1">
      <c r="B17" s="17" t="s">
        <v>6</v>
      </c>
      <c r="C17" s="17" t="s">
        <v>41</v>
      </c>
      <c r="D17" s="18">
        <v>3644407</v>
      </c>
      <c r="E17" s="18">
        <v>5722731</v>
      </c>
    </row>
    <row r="18" spans="2:5" ht="21.75" customHeight="1">
      <c r="B18" s="17" t="s">
        <v>7</v>
      </c>
      <c r="C18" s="17" t="s">
        <v>42</v>
      </c>
      <c r="D18" s="18">
        <v>3633360</v>
      </c>
      <c r="E18" s="18">
        <v>5736540</v>
      </c>
    </row>
    <row r="19" spans="2:5" ht="21.75" customHeight="1">
      <c r="B19" s="17" t="s">
        <v>8</v>
      </c>
      <c r="C19" s="17" t="s">
        <v>43</v>
      </c>
      <c r="D19" s="18">
        <v>4473096</v>
      </c>
      <c r="E19" s="18">
        <v>6047579</v>
      </c>
    </row>
    <row r="20" spans="2:5" ht="21.75" customHeight="1">
      <c r="B20" s="17" t="s">
        <v>25</v>
      </c>
      <c r="C20" s="17" t="s">
        <v>52</v>
      </c>
      <c r="D20" s="18">
        <v>3788023</v>
      </c>
      <c r="E20" s="18">
        <v>5191525</v>
      </c>
    </row>
    <row r="21" spans="2:5" ht="21.75" customHeight="1">
      <c r="B21" s="17" t="s">
        <v>26</v>
      </c>
      <c r="C21" s="17" t="s">
        <v>45</v>
      </c>
      <c r="D21" s="18">
        <v>4570633</v>
      </c>
      <c r="E21" s="18">
        <v>3914060</v>
      </c>
    </row>
    <row r="22" spans="2:5" ht="21.75" customHeight="1">
      <c r="B22" s="17" t="s">
        <v>27</v>
      </c>
      <c r="C22" s="17" t="s">
        <v>46</v>
      </c>
      <c r="D22" s="18">
        <v>3759336</v>
      </c>
      <c r="E22" s="18">
        <v>4497187</v>
      </c>
    </row>
    <row r="23" spans="4:5" ht="12.75">
      <c r="D23" s="3"/>
      <c r="E23" s="3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Tucholka Maria</cp:lastModifiedBy>
  <cp:lastPrinted>2006-03-30T08:34:17Z</cp:lastPrinted>
  <dcterms:created xsi:type="dcterms:W3CDTF">2006-01-25T08:17:31Z</dcterms:created>
  <dcterms:modified xsi:type="dcterms:W3CDTF">2006-04-04T08:12:57Z</dcterms:modified>
  <cp:category/>
  <cp:version/>
  <cp:contentType/>
  <cp:contentStatus/>
</cp:coreProperties>
</file>