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<sst xmlns="http://schemas.openxmlformats.org/spreadsheetml/2006/main" count="180" uniqueCount="43">
  <si>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 </t>
  </si>
  <si>
    <t>do Uchwały Nr XIV/124/07</t>
  </si>
  <si>
    <t>Rady Miejskiej w Gostyniu</t>
  </si>
  <si>
    <t>z dnia 10 października 2007 r.</t>
  </si>
  <si>
    <t>Załącznik Nr 2 - Wieloletni plan inwestycyjny i finansowy na lata 2006 - 2013</t>
  </si>
  <si>
    <t>tys.zł</t>
  </si>
  <si>
    <t xml:space="preserve">Tytuł inwestycji </t>
  </si>
  <si>
    <t>Żródła finansowania</t>
  </si>
  <si>
    <t>Razem</t>
  </si>
  <si>
    <t>1.Układ komunikacyjny</t>
  </si>
  <si>
    <t xml:space="preserve">1.1 Budowa drogi gminnej od ul.Jana Pawła II wzdłuż torów  do drogi krajowej nr 12 </t>
  </si>
  <si>
    <t>Środki własne</t>
  </si>
  <si>
    <t>Kredyty preferencyjne</t>
  </si>
  <si>
    <t>Kredyty komercyjne</t>
  </si>
  <si>
    <t>Dotacje z budżetu państwa</t>
  </si>
  <si>
    <t>Środki unijne</t>
  </si>
  <si>
    <t>Razem inwestycja</t>
  </si>
  <si>
    <t xml:space="preserve">2.  Budowa ulicy Ogrodowej   </t>
  </si>
  <si>
    <t>3. Budowa drogi gminnej od drogi 434 przez Malewo do Daleszyna</t>
  </si>
  <si>
    <t>4. Budowa ul. Górnej</t>
  </si>
  <si>
    <t xml:space="preserve">5. Budowa drogi wraz z uzbrojeniem w strefie przemysłowej w Czachorowie </t>
  </si>
  <si>
    <t>6.Budowa kanalizacji sanitarnej i oczyszczalni ścieków Stankowo -Osowo</t>
  </si>
  <si>
    <t xml:space="preserve">7.  Budowa kanalizacji sanitarnej w Krajewicach i Ziółkowie </t>
  </si>
  <si>
    <t>8.  Budowa kanalizacji sanitarnej w Czajkowie</t>
  </si>
  <si>
    <t>9. Budowa kanalizacji sanitarnej w Czachorowie</t>
  </si>
  <si>
    <t xml:space="preserve">10. Budowa krytej pływalni w Gostyniu   </t>
  </si>
  <si>
    <t>Środki powiatu</t>
  </si>
  <si>
    <t>Środki Ministerstwa Sportu</t>
  </si>
  <si>
    <t>11. Budowa sali sportowej przy Szkole Podstawowej Nr 5</t>
  </si>
  <si>
    <t>12. Adaptacja budynku przy ul. Kościelnej 5 na muzeum</t>
  </si>
  <si>
    <t xml:space="preserve">13. Termomodernizacja w budynku szkoły Gimnazjum nr 2 w Gostyniu </t>
  </si>
  <si>
    <t>14. Gospodarka odpadami i osadami ściekowymi w Lesznie</t>
  </si>
  <si>
    <t>15. Zagospodarowanie parku wiejskiego oraz remont pomieszczeń świetlicy wiejskiej w Krajewicach</t>
  </si>
  <si>
    <t>16. Program rewitalizacji miasta Gostynia</t>
  </si>
  <si>
    <t>17. Budownictwo socjalne</t>
  </si>
  <si>
    <t>18. Kompleksowe uzbrojenie osiedla Pożegowo II</t>
  </si>
  <si>
    <t>19. Przebudowa obiektów Ośrodka Sportu i Rekreacji w Gostyniu przy               ul. Sportowej</t>
  </si>
  <si>
    <t>20. Przebudowa           ul. Nad Kanią</t>
  </si>
  <si>
    <t>21. Budowa kanalizacji sanitarnej i oczyszczalni ścieków Kosowo – Siemowo</t>
  </si>
  <si>
    <t>22. Budowa drogi łączącej drogę wojewódzką 434 z         ul. Nad Kanią</t>
  </si>
  <si>
    <t>23. Uregulowanie gospodarki wodno – ściekowej na terenie miasta</t>
  </si>
  <si>
    <t xml:space="preserve">Dotacje z budżetu państwa    </t>
  </si>
  <si>
    <t>Razem nakłady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</si>
</sst>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"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view="pageBreakPreview" zoomScaleSheetLayoutView="100" workbookViewId="0" topLeftCell="A1">
      <selection activeCell="E65" sqref="E65"/>
    </sheetView>
  </sheetViews>
  <sheetFormatPr defaultColWidth="9.140625" defaultRowHeight="12.75"/>
  <cols>
    <col min="1" max="1" width="21.57421875" style="1" customWidth="1"/>
    <col min="2" max="2" width="24.8515625" style="1" customWidth="1"/>
    <col min="3" max="11" width="13.140625" style="1" customWidth="1"/>
    <col min="12" max="16384" width="9.00390625" style="1" customWidth="1"/>
  </cols>
  <sheetData>
    <row r="1" spans="1:11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4"/>
      <c r="C7" s="4"/>
      <c r="D7" s="4"/>
      <c r="E7" s="4"/>
      <c r="F7" s="4"/>
      <c r="G7" s="4"/>
      <c r="H7" s="4"/>
      <c r="I7" s="4"/>
      <c r="J7" s="4" t="s">
        <v>5</v>
      </c>
      <c r="K7" s="4"/>
    </row>
    <row r="8" spans="1:11" ht="20.25" customHeight="1">
      <c r="A8" s="5" t="s">
        <v>6</v>
      </c>
      <c r="B8" s="6" t="s">
        <v>7</v>
      </c>
      <c r="C8" s="7">
        <v>2006</v>
      </c>
      <c r="D8" s="8">
        <v>2007</v>
      </c>
      <c r="E8" s="8">
        <v>2008</v>
      </c>
      <c r="F8" s="8">
        <v>2009</v>
      </c>
      <c r="G8" s="7">
        <v>2010</v>
      </c>
      <c r="H8" s="7">
        <v>2011</v>
      </c>
      <c r="I8" s="7">
        <v>2012</v>
      </c>
      <c r="J8" s="7">
        <v>2013</v>
      </c>
      <c r="K8" s="6" t="s">
        <v>8</v>
      </c>
    </row>
    <row r="9" spans="1:11" ht="31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37" t="s">
        <v>10</v>
      </c>
      <c r="B10" s="5" t="s">
        <v>11</v>
      </c>
      <c r="C10" s="8">
        <v>0.4</v>
      </c>
      <c r="D10" s="11">
        <v>600</v>
      </c>
      <c r="E10" s="12">
        <v>1000</v>
      </c>
      <c r="F10" s="12">
        <v>1000</v>
      </c>
      <c r="G10" s="12">
        <v>1350</v>
      </c>
      <c r="H10" s="11">
        <v>1110</v>
      </c>
      <c r="I10" s="13">
        <v>1200</v>
      </c>
      <c r="J10" s="13">
        <v>1350</v>
      </c>
      <c r="K10" s="12">
        <f>SUM(C10:J10)</f>
        <v>7610.4</v>
      </c>
    </row>
    <row r="11" spans="1:11" ht="15.75">
      <c r="A11" s="37"/>
      <c r="B11" s="5" t="s">
        <v>12</v>
      </c>
      <c r="C11" s="12"/>
      <c r="D11" s="12"/>
      <c r="E11" s="12"/>
      <c r="F11" s="12"/>
      <c r="G11" s="12"/>
      <c r="H11" s="13"/>
      <c r="I11" s="13"/>
      <c r="J11" s="13"/>
      <c r="K11" s="12">
        <v>0</v>
      </c>
    </row>
    <row r="12" spans="1:11" ht="15.75">
      <c r="A12" s="37"/>
      <c r="B12" s="5" t="s">
        <v>13</v>
      </c>
      <c r="C12" s="12"/>
      <c r="D12" s="14"/>
      <c r="E12" s="15"/>
      <c r="F12" s="12"/>
      <c r="G12" s="12"/>
      <c r="H12" s="12"/>
      <c r="I12" s="12"/>
      <c r="J12" s="12"/>
      <c r="K12" s="12">
        <v>0</v>
      </c>
    </row>
    <row r="13" spans="1:11" ht="15.75">
      <c r="A13" s="37"/>
      <c r="B13" s="5" t="s">
        <v>14</v>
      </c>
      <c r="C13" s="12"/>
      <c r="D13" s="12"/>
      <c r="E13" s="12"/>
      <c r="F13" s="12"/>
      <c r="G13" s="12">
        <v>900</v>
      </c>
      <c r="H13" s="12">
        <v>740</v>
      </c>
      <c r="I13" s="12">
        <v>800</v>
      </c>
      <c r="J13" s="12">
        <v>900</v>
      </c>
      <c r="K13" s="12">
        <f>SUM(C13:J13)</f>
        <v>3340</v>
      </c>
    </row>
    <row r="14" spans="1:11" ht="15.75">
      <c r="A14" s="37"/>
      <c r="B14" s="5" t="s">
        <v>15</v>
      </c>
      <c r="C14" s="12"/>
      <c r="D14" s="12"/>
      <c r="E14" s="12"/>
      <c r="F14" s="12"/>
      <c r="G14" s="12">
        <v>6750</v>
      </c>
      <c r="H14" s="12">
        <v>5550</v>
      </c>
      <c r="I14" s="12">
        <v>6000</v>
      </c>
      <c r="J14" s="12">
        <v>6750</v>
      </c>
      <c r="K14" s="12">
        <f>SUM(C14:J14)</f>
        <v>25050</v>
      </c>
    </row>
    <row r="15" spans="1:11" ht="15.75">
      <c r="A15" s="37"/>
      <c r="B15" s="16" t="s">
        <v>16</v>
      </c>
      <c r="C15" s="17">
        <f aca="true" t="shared" si="0" ref="C15:K15">SUM(C10:C14)</f>
        <v>0.4</v>
      </c>
      <c r="D15" s="17">
        <f t="shared" si="0"/>
        <v>600</v>
      </c>
      <c r="E15" s="17">
        <f t="shared" si="0"/>
        <v>1000</v>
      </c>
      <c r="F15" s="17">
        <f t="shared" si="0"/>
        <v>1000</v>
      </c>
      <c r="G15" s="17">
        <f t="shared" si="0"/>
        <v>9000</v>
      </c>
      <c r="H15" s="17">
        <f t="shared" si="0"/>
        <v>7400</v>
      </c>
      <c r="I15" s="17">
        <f t="shared" si="0"/>
        <v>8000</v>
      </c>
      <c r="J15" s="17">
        <f t="shared" si="0"/>
        <v>9000</v>
      </c>
      <c r="K15" s="17">
        <f t="shared" si="0"/>
        <v>36000.4</v>
      </c>
    </row>
    <row r="16" spans="1:11" ht="15.75">
      <c r="A16" s="37" t="s">
        <v>17</v>
      </c>
      <c r="B16" s="5" t="s">
        <v>11</v>
      </c>
      <c r="C16" s="11">
        <v>4</v>
      </c>
      <c r="D16" s="11">
        <v>1400</v>
      </c>
      <c r="E16" s="18"/>
      <c r="F16" s="18"/>
      <c r="G16" s="18"/>
      <c r="H16" s="18"/>
      <c r="I16" s="18"/>
      <c r="J16" s="18"/>
      <c r="K16" s="18">
        <f>SUM(C16:J16)</f>
        <v>1404</v>
      </c>
    </row>
    <row r="17" spans="1:11" ht="15.75">
      <c r="A17" s="37"/>
      <c r="B17" s="5" t="s">
        <v>12</v>
      </c>
      <c r="C17" s="18"/>
      <c r="D17" s="18"/>
      <c r="E17" s="18"/>
      <c r="F17" s="18"/>
      <c r="G17" s="18"/>
      <c r="H17" s="18"/>
      <c r="I17" s="18"/>
      <c r="J17" s="18"/>
      <c r="K17" s="18">
        <f>SUM(C17:J17)</f>
        <v>0</v>
      </c>
    </row>
    <row r="18" spans="1:11" ht="15.75">
      <c r="A18" s="37"/>
      <c r="B18" s="5" t="s">
        <v>13</v>
      </c>
      <c r="C18" s="18"/>
      <c r="D18" s="18"/>
      <c r="E18" s="18"/>
      <c r="F18" s="18"/>
      <c r="G18" s="18"/>
      <c r="H18" s="18"/>
      <c r="I18" s="18"/>
      <c r="J18" s="18"/>
      <c r="K18" s="18">
        <v>0</v>
      </c>
    </row>
    <row r="19" spans="1:11" ht="15.75">
      <c r="A19" s="37"/>
      <c r="B19" s="5" t="s">
        <v>14</v>
      </c>
      <c r="C19" s="18"/>
      <c r="D19" s="18"/>
      <c r="E19" s="18"/>
      <c r="F19" s="18"/>
      <c r="G19" s="18"/>
      <c r="H19" s="18"/>
      <c r="I19" s="18"/>
      <c r="J19" s="18"/>
      <c r="K19" s="18">
        <v>0</v>
      </c>
    </row>
    <row r="20" spans="1:11" ht="15.75">
      <c r="A20" s="37"/>
      <c r="B20" s="5" t="s">
        <v>15</v>
      </c>
      <c r="C20" s="18"/>
      <c r="D20" s="18"/>
      <c r="E20" s="18"/>
      <c r="F20" s="18"/>
      <c r="G20" s="18"/>
      <c r="H20" s="18"/>
      <c r="I20" s="18"/>
      <c r="J20" s="18"/>
      <c r="K20" s="18">
        <v>0</v>
      </c>
    </row>
    <row r="21" spans="1:11" ht="15.75">
      <c r="A21" s="37"/>
      <c r="B21" s="16" t="s">
        <v>16</v>
      </c>
      <c r="C21" s="17">
        <f aca="true" t="shared" si="1" ref="C21:J21">SUM(C16:C20)</f>
        <v>4</v>
      </c>
      <c r="D21" s="17">
        <f t="shared" si="1"/>
        <v>1400</v>
      </c>
      <c r="E21" s="17">
        <f t="shared" si="1"/>
        <v>0</v>
      </c>
      <c r="F21" s="17">
        <f t="shared" si="1"/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>SUM(C21:J21)</f>
        <v>1404</v>
      </c>
    </row>
    <row r="22" spans="1:11" ht="15.75">
      <c r="A22" s="37" t="s">
        <v>18</v>
      </c>
      <c r="B22" s="5" t="s">
        <v>11</v>
      </c>
      <c r="C22" s="12"/>
      <c r="D22" s="11">
        <v>20</v>
      </c>
      <c r="E22" s="12">
        <v>330</v>
      </c>
      <c r="F22" s="12">
        <v>330</v>
      </c>
      <c r="G22" s="12"/>
      <c r="H22" s="12"/>
      <c r="I22" s="12"/>
      <c r="J22" s="12"/>
      <c r="K22" s="12">
        <f>SUM(C22:J22)</f>
        <v>680</v>
      </c>
    </row>
    <row r="23" spans="1:11" ht="15.75">
      <c r="A23" s="37"/>
      <c r="B23" s="5" t="s">
        <v>12</v>
      </c>
      <c r="C23" s="12"/>
      <c r="D23" s="12"/>
      <c r="E23" s="12"/>
      <c r="F23" s="12"/>
      <c r="G23" s="12"/>
      <c r="H23" s="12"/>
      <c r="I23" s="12"/>
      <c r="J23" s="12"/>
      <c r="K23" s="12">
        <v>0</v>
      </c>
    </row>
    <row r="24" spans="1:11" ht="15.75">
      <c r="A24" s="37"/>
      <c r="B24" s="5" t="s">
        <v>13</v>
      </c>
      <c r="C24" s="12"/>
      <c r="D24" s="12"/>
      <c r="E24" s="12"/>
      <c r="F24" s="12"/>
      <c r="G24" s="12"/>
      <c r="H24" s="12"/>
      <c r="I24" s="12"/>
      <c r="J24" s="12"/>
      <c r="K24" s="12">
        <v>0</v>
      </c>
    </row>
    <row r="25" spans="1:11" ht="15.75">
      <c r="A25" s="37"/>
      <c r="B25" s="5" t="s">
        <v>14</v>
      </c>
      <c r="C25" s="12"/>
      <c r="D25" s="14"/>
      <c r="E25" s="12">
        <v>220</v>
      </c>
      <c r="F25" s="12">
        <v>220</v>
      </c>
      <c r="G25" s="12"/>
      <c r="H25" s="12"/>
      <c r="I25" s="12"/>
      <c r="J25" s="12"/>
      <c r="K25" s="12">
        <f aca="true" t="shared" si="2" ref="K25:K32">SUM(C25:J25)</f>
        <v>440</v>
      </c>
    </row>
    <row r="26" spans="1:11" ht="15.75">
      <c r="A26" s="37"/>
      <c r="B26" s="5" t="s">
        <v>15</v>
      </c>
      <c r="C26" s="12"/>
      <c r="D26" s="14"/>
      <c r="E26" s="12">
        <v>1650</v>
      </c>
      <c r="F26" s="12">
        <v>1650</v>
      </c>
      <c r="G26" s="12"/>
      <c r="H26" s="12"/>
      <c r="I26" s="12"/>
      <c r="J26" s="12"/>
      <c r="K26" s="12">
        <f t="shared" si="2"/>
        <v>3300</v>
      </c>
    </row>
    <row r="27" spans="1:11" ht="15.75">
      <c r="A27" s="37"/>
      <c r="B27" s="16" t="s">
        <v>16</v>
      </c>
      <c r="C27" s="17">
        <f aca="true" t="shared" si="3" ref="C27:J27">SUM(C22:C26)</f>
        <v>0</v>
      </c>
      <c r="D27" s="17">
        <f t="shared" si="3"/>
        <v>20</v>
      </c>
      <c r="E27" s="17">
        <f t="shared" si="3"/>
        <v>2200</v>
      </c>
      <c r="F27" s="17">
        <f t="shared" si="3"/>
        <v>2200</v>
      </c>
      <c r="G27" s="17">
        <f t="shared" si="3"/>
        <v>0</v>
      </c>
      <c r="H27" s="17">
        <f t="shared" si="3"/>
        <v>0</v>
      </c>
      <c r="I27" s="17">
        <f t="shared" si="3"/>
        <v>0</v>
      </c>
      <c r="J27" s="17">
        <f t="shared" si="3"/>
        <v>0</v>
      </c>
      <c r="K27" s="17">
        <f t="shared" si="2"/>
        <v>4420</v>
      </c>
    </row>
    <row r="28" spans="1:11" ht="15.75">
      <c r="A28" s="37" t="s">
        <v>19</v>
      </c>
      <c r="B28" s="5" t="s">
        <v>11</v>
      </c>
      <c r="C28" s="14"/>
      <c r="D28" s="11">
        <v>150</v>
      </c>
      <c r="E28" s="18">
        <v>309</v>
      </c>
      <c r="F28" s="18">
        <v>824</v>
      </c>
      <c r="G28" s="18">
        <v>824</v>
      </c>
      <c r="H28" s="12"/>
      <c r="I28" s="12"/>
      <c r="J28" s="12"/>
      <c r="K28" s="12">
        <f t="shared" si="2"/>
        <v>2107</v>
      </c>
    </row>
    <row r="29" spans="1:11" ht="15.75">
      <c r="A29" s="37"/>
      <c r="B29" s="5" t="s">
        <v>12</v>
      </c>
      <c r="C29" s="18"/>
      <c r="D29" s="18"/>
      <c r="E29" s="18"/>
      <c r="F29" s="18"/>
      <c r="G29" s="18"/>
      <c r="H29" s="12"/>
      <c r="I29" s="12"/>
      <c r="J29" s="12"/>
      <c r="K29" s="12">
        <f t="shared" si="2"/>
        <v>0</v>
      </c>
    </row>
    <row r="30" spans="1:11" ht="15.75">
      <c r="A30" s="37"/>
      <c r="B30" s="5" t="s">
        <v>13</v>
      </c>
      <c r="C30" s="18"/>
      <c r="D30" s="18"/>
      <c r="E30" s="18"/>
      <c r="F30" s="18"/>
      <c r="G30" s="18"/>
      <c r="H30" s="12"/>
      <c r="I30" s="12"/>
      <c r="J30" s="12"/>
      <c r="K30" s="12">
        <f t="shared" si="2"/>
        <v>0</v>
      </c>
    </row>
    <row r="31" spans="1:11" ht="15.75">
      <c r="A31" s="37"/>
      <c r="B31" s="5" t="s">
        <v>14</v>
      </c>
      <c r="C31" s="18"/>
      <c r="D31" s="18"/>
      <c r="E31" s="18"/>
      <c r="F31" s="18"/>
      <c r="G31" s="18"/>
      <c r="H31" s="12"/>
      <c r="I31" s="12"/>
      <c r="J31" s="12"/>
      <c r="K31" s="12">
        <f t="shared" si="2"/>
        <v>0</v>
      </c>
    </row>
    <row r="32" spans="1:11" ht="15.75">
      <c r="A32" s="37"/>
      <c r="B32" s="5" t="s">
        <v>15</v>
      </c>
      <c r="C32" s="18"/>
      <c r="D32" s="18"/>
      <c r="E32" s="18"/>
      <c r="F32" s="18"/>
      <c r="G32" s="18"/>
      <c r="H32" s="12"/>
      <c r="I32" s="12"/>
      <c r="J32" s="12"/>
      <c r="K32" s="12">
        <f t="shared" si="2"/>
        <v>0</v>
      </c>
    </row>
    <row r="33" spans="1:11" ht="15.75">
      <c r="A33" s="37"/>
      <c r="B33" s="16" t="s">
        <v>16</v>
      </c>
      <c r="C33" s="17">
        <f aca="true" t="shared" si="4" ref="C33:K33">SUM(C28:C32)</f>
        <v>0</v>
      </c>
      <c r="D33" s="17">
        <f t="shared" si="4"/>
        <v>150</v>
      </c>
      <c r="E33" s="17">
        <f t="shared" si="4"/>
        <v>309</v>
      </c>
      <c r="F33" s="17">
        <f t="shared" si="4"/>
        <v>824</v>
      </c>
      <c r="G33" s="17">
        <f t="shared" si="4"/>
        <v>824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2107</v>
      </c>
    </row>
    <row r="34" spans="1:11" ht="15.75">
      <c r="A34" s="38" t="s">
        <v>20</v>
      </c>
      <c r="B34" s="19" t="s">
        <v>11</v>
      </c>
      <c r="C34" s="20">
        <v>17.4</v>
      </c>
      <c r="D34" s="11">
        <v>496</v>
      </c>
      <c r="E34" s="11">
        <v>150</v>
      </c>
      <c r="F34" s="21">
        <v>100</v>
      </c>
      <c r="G34" s="21">
        <v>600</v>
      </c>
      <c r="H34" s="21">
        <v>225</v>
      </c>
      <c r="I34" s="21">
        <v>225</v>
      </c>
      <c r="J34" s="21"/>
      <c r="K34" s="21">
        <f>SUM(C34:J34)</f>
        <v>1813.4</v>
      </c>
    </row>
    <row r="35" spans="1:11" ht="15.75">
      <c r="A35" s="38"/>
      <c r="B35" s="5" t="s">
        <v>12</v>
      </c>
      <c r="C35" s="18"/>
      <c r="D35" s="18"/>
      <c r="E35" s="18"/>
      <c r="F35" s="18"/>
      <c r="G35" s="18"/>
      <c r="H35" s="18"/>
      <c r="I35" s="18"/>
      <c r="J35" s="18"/>
      <c r="K35" s="18">
        <f>SUM(C35:J35)</f>
        <v>0</v>
      </c>
    </row>
    <row r="36" spans="1:11" ht="15.75">
      <c r="A36" s="38"/>
      <c r="B36" s="5" t="s">
        <v>13</v>
      </c>
      <c r="C36" s="18"/>
      <c r="D36" s="18"/>
      <c r="E36" s="18"/>
      <c r="F36" s="18"/>
      <c r="G36" s="18"/>
      <c r="H36" s="18"/>
      <c r="I36" s="18"/>
      <c r="J36" s="18"/>
      <c r="K36" s="18">
        <f>SUM(C36:J36)</f>
        <v>0</v>
      </c>
    </row>
    <row r="37" spans="1:11" ht="15.75">
      <c r="A37" s="38"/>
      <c r="B37" s="5" t="s">
        <v>14</v>
      </c>
      <c r="C37" s="14"/>
      <c r="D37" s="14"/>
      <c r="E37" s="18">
        <v>100</v>
      </c>
      <c r="F37" s="18"/>
      <c r="G37" s="18"/>
      <c r="H37" s="18">
        <v>15</v>
      </c>
      <c r="I37" s="18">
        <v>15</v>
      </c>
      <c r="J37" s="18"/>
      <c r="K37" s="18">
        <f>SUM(C37:J37)</f>
        <v>130</v>
      </c>
    </row>
    <row r="38" spans="1:11" ht="15.75">
      <c r="A38" s="38"/>
      <c r="B38" s="5" t="s">
        <v>15</v>
      </c>
      <c r="C38" s="14"/>
      <c r="D38" s="14"/>
      <c r="E38" s="18">
        <v>750</v>
      </c>
      <c r="F38" s="18"/>
      <c r="G38" s="18"/>
      <c r="H38" s="18">
        <v>1125</v>
      </c>
      <c r="I38" s="18">
        <v>1125</v>
      </c>
      <c r="J38" s="18"/>
      <c r="K38" s="18">
        <f>SUM(C38:J38)</f>
        <v>3000</v>
      </c>
    </row>
    <row r="39" spans="1:11" ht="15.75">
      <c r="A39" s="38"/>
      <c r="B39" s="16" t="s">
        <v>16</v>
      </c>
      <c r="C39" s="17">
        <f aca="true" t="shared" si="5" ref="C39:K39">SUM(C34:C38)</f>
        <v>17.4</v>
      </c>
      <c r="D39" s="17">
        <f t="shared" si="5"/>
        <v>496</v>
      </c>
      <c r="E39" s="17">
        <f t="shared" si="5"/>
        <v>1000</v>
      </c>
      <c r="F39" s="17">
        <f t="shared" si="5"/>
        <v>100</v>
      </c>
      <c r="G39" s="17">
        <f t="shared" si="5"/>
        <v>600</v>
      </c>
      <c r="H39" s="17">
        <f t="shared" si="5"/>
        <v>1365</v>
      </c>
      <c r="I39" s="17">
        <f t="shared" si="5"/>
        <v>1365</v>
      </c>
      <c r="J39" s="17">
        <f t="shared" si="5"/>
        <v>0</v>
      </c>
      <c r="K39" s="17">
        <f t="shared" si="5"/>
        <v>4943.4</v>
      </c>
    </row>
    <row r="40" spans="1:11" ht="15.75">
      <c r="A40" s="37" t="s">
        <v>21</v>
      </c>
      <c r="B40" s="19" t="s">
        <v>11</v>
      </c>
      <c r="C40" s="12"/>
      <c r="D40" s="12">
        <v>30</v>
      </c>
      <c r="E40" s="11">
        <v>675</v>
      </c>
      <c r="F40" s="11">
        <v>675</v>
      </c>
      <c r="G40" s="12"/>
      <c r="H40" s="12"/>
      <c r="I40" s="12"/>
      <c r="J40" s="12"/>
      <c r="K40" s="12">
        <v>1380</v>
      </c>
    </row>
    <row r="41" spans="1:11" ht="15.75">
      <c r="A41" s="37"/>
      <c r="B41" s="5" t="s">
        <v>12</v>
      </c>
      <c r="C41" s="12"/>
      <c r="D41" s="12"/>
      <c r="E41" s="13"/>
      <c r="F41" s="13"/>
      <c r="G41" s="12"/>
      <c r="H41" s="12"/>
      <c r="I41" s="12"/>
      <c r="J41" s="12"/>
      <c r="K41" s="12">
        <f>SUM(C41:J41)</f>
        <v>0</v>
      </c>
    </row>
    <row r="42" spans="1:11" ht="15.75">
      <c r="A42" s="37"/>
      <c r="B42" s="5" t="s">
        <v>13</v>
      </c>
      <c r="C42" s="12"/>
      <c r="D42" s="12"/>
      <c r="E42" s="13"/>
      <c r="F42" s="13"/>
      <c r="G42" s="12"/>
      <c r="H42" s="12"/>
      <c r="I42" s="12"/>
      <c r="J42" s="12"/>
      <c r="K42" s="12">
        <f>SUM(C42:J42)</f>
        <v>0</v>
      </c>
    </row>
    <row r="43" spans="1:11" ht="15.75">
      <c r="A43" s="37"/>
      <c r="B43" s="5" t="s">
        <v>14</v>
      </c>
      <c r="C43" s="12"/>
      <c r="D43" s="12"/>
      <c r="E43" s="11">
        <v>450</v>
      </c>
      <c r="F43" s="11">
        <v>450</v>
      </c>
      <c r="G43" s="12"/>
      <c r="H43" s="12"/>
      <c r="I43" s="12"/>
      <c r="J43" s="12"/>
      <c r="K43" s="12">
        <v>900</v>
      </c>
    </row>
    <row r="44" spans="1:11" ht="15.75">
      <c r="A44" s="37"/>
      <c r="B44" s="5" t="s">
        <v>15</v>
      </c>
      <c r="C44" s="12"/>
      <c r="D44" s="12"/>
      <c r="E44" s="11">
        <v>3375</v>
      </c>
      <c r="F44" s="11">
        <v>3375</v>
      </c>
      <c r="G44" s="12"/>
      <c r="H44" s="12"/>
      <c r="I44" s="12"/>
      <c r="J44" s="12"/>
      <c r="K44" s="12">
        <v>6750</v>
      </c>
    </row>
    <row r="45" spans="1:11" ht="15.75">
      <c r="A45" s="37"/>
      <c r="B45" s="16" t="s">
        <v>16</v>
      </c>
      <c r="C45" s="17">
        <f aca="true" t="shared" si="6" ref="C45:J45">SUM(C40:C44)</f>
        <v>0</v>
      </c>
      <c r="D45" s="17">
        <f t="shared" si="6"/>
        <v>30</v>
      </c>
      <c r="E45" s="22">
        <f t="shared" si="6"/>
        <v>4500</v>
      </c>
      <c r="F45" s="22">
        <f t="shared" si="6"/>
        <v>4500</v>
      </c>
      <c r="G45" s="17">
        <f t="shared" si="6"/>
        <v>0</v>
      </c>
      <c r="H45" s="17">
        <f t="shared" si="6"/>
        <v>0</v>
      </c>
      <c r="I45" s="17">
        <f t="shared" si="6"/>
        <v>0</v>
      </c>
      <c r="J45" s="17">
        <f t="shared" si="6"/>
        <v>0</v>
      </c>
      <c r="K45" s="17">
        <v>9030</v>
      </c>
    </row>
    <row r="46" spans="1:11" ht="15.75">
      <c r="A46" s="37" t="s">
        <v>22</v>
      </c>
      <c r="B46" s="5" t="s">
        <v>11</v>
      </c>
      <c r="C46" s="8">
        <v>9.4</v>
      </c>
      <c r="D46" s="8">
        <v>795.5</v>
      </c>
      <c r="E46" s="12"/>
      <c r="F46" s="12"/>
      <c r="G46" s="12"/>
      <c r="H46" s="12"/>
      <c r="I46" s="12"/>
      <c r="J46" s="12"/>
      <c r="K46" s="12">
        <v>804.9</v>
      </c>
    </row>
    <row r="47" spans="1:11" ht="15.75">
      <c r="A47" s="37"/>
      <c r="B47" s="5" t="s">
        <v>12</v>
      </c>
      <c r="C47" s="12"/>
      <c r="D47" s="13"/>
      <c r="E47" s="12"/>
      <c r="F47" s="12"/>
      <c r="G47" s="12"/>
      <c r="H47" s="12"/>
      <c r="I47" s="12"/>
      <c r="J47" s="12"/>
      <c r="K47" s="12">
        <f>SUM(C47:J47)</f>
        <v>0</v>
      </c>
    </row>
    <row r="48" spans="1:11" ht="15.75">
      <c r="A48" s="37"/>
      <c r="B48" s="5" t="s">
        <v>13</v>
      </c>
      <c r="C48" s="12"/>
      <c r="D48" s="13"/>
      <c r="E48" s="12"/>
      <c r="F48" s="12"/>
      <c r="G48" s="12"/>
      <c r="H48" s="12"/>
      <c r="I48" s="12"/>
      <c r="J48" s="12"/>
      <c r="K48" s="12">
        <f>SUM(C48:J48)</f>
        <v>0</v>
      </c>
    </row>
    <row r="49" spans="1:11" ht="15.75">
      <c r="A49" s="37"/>
      <c r="B49" s="5" t="s">
        <v>14</v>
      </c>
      <c r="C49" s="14"/>
      <c r="D49" s="8">
        <v>308.3</v>
      </c>
      <c r="E49" s="12"/>
      <c r="F49" s="12"/>
      <c r="G49" s="12"/>
      <c r="H49" s="12"/>
      <c r="I49" s="12"/>
      <c r="J49" s="12"/>
      <c r="K49" s="12">
        <f>SUM(C49:J49)</f>
        <v>308.3</v>
      </c>
    </row>
    <row r="50" spans="1:11" ht="15.75">
      <c r="A50" s="37"/>
      <c r="B50" s="5" t="s">
        <v>15</v>
      </c>
      <c r="C50" s="14"/>
      <c r="D50" s="8">
        <v>2312.6</v>
      </c>
      <c r="E50" s="12"/>
      <c r="F50" s="12"/>
      <c r="G50" s="12"/>
      <c r="H50" s="12"/>
      <c r="I50" s="12"/>
      <c r="J50" s="12"/>
      <c r="K50" s="12">
        <f>SUM(C50:J50)</f>
        <v>2312.6</v>
      </c>
    </row>
    <row r="51" spans="1:11" ht="15.75">
      <c r="A51" s="37"/>
      <c r="B51" s="16" t="s">
        <v>16</v>
      </c>
      <c r="C51" s="17">
        <f aca="true" t="shared" si="7" ref="C51:K51">SUM(C46:C50)</f>
        <v>9.4</v>
      </c>
      <c r="D51" s="22">
        <f t="shared" si="7"/>
        <v>3416.3999999999996</v>
      </c>
      <c r="E51" s="17">
        <f t="shared" si="7"/>
        <v>0</v>
      </c>
      <c r="F51" s="17">
        <f t="shared" si="7"/>
        <v>0</v>
      </c>
      <c r="G51" s="17">
        <f t="shared" si="7"/>
        <v>0</v>
      </c>
      <c r="H51" s="17">
        <f t="shared" si="7"/>
        <v>0</v>
      </c>
      <c r="I51" s="17">
        <f t="shared" si="7"/>
        <v>0</v>
      </c>
      <c r="J51" s="17">
        <f t="shared" si="7"/>
        <v>0</v>
      </c>
      <c r="K51" s="17">
        <f t="shared" si="7"/>
        <v>3425.8</v>
      </c>
    </row>
    <row r="52" spans="1:11" ht="15.75">
      <c r="A52" s="37" t="s">
        <v>23</v>
      </c>
      <c r="B52" s="5" t="s">
        <v>11</v>
      </c>
      <c r="C52" s="12"/>
      <c r="D52" s="12"/>
      <c r="E52" s="11"/>
      <c r="F52" s="12">
        <v>100</v>
      </c>
      <c r="G52" s="12">
        <v>139.3</v>
      </c>
      <c r="H52" s="12"/>
      <c r="I52" s="12"/>
      <c r="J52" s="12"/>
      <c r="K52" s="12">
        <f aca="true" t="shared" si="8" ref="K52:K67">SUM(C52:J52)</f>
        <v>239.3</v>
      </c>
    </row>
    <row r="53" spans="1:11" ht="15.75">
      <c r="A53" s="37"/>
      <c r="B53" s="5" t="s">
        <v>12</v>
      </c>
      <c r="C53" s="12"/>
      <c r="D53" s="12"/>
      <c r="E53" s="12"/>
      <c r="F53" s="12"/>
      <c r="G53" s="12"/>
      <c r="H53" s="12"/>
      <c r="I53" s="12"/>
      <c r="J53" s="12"/>
      <c r="K53" s="12">
        <f t="shared" si="8"/>
        <v>0</v>
      </c>
    </row>
    <row r="54" spans="1:11" ht="15.75">
      <c r="A54" s="37"/>
      <c r="B54" s="5" t="s">
        <v>13</v>
      </c>
      <c r="C54" s="12"/>
      <c r="D54" s="12"/>
      <c r="E54" s="12"/>
      <c r="F54" s="12"/>
      <c r="G54" s="12"/>
      <c r="H54" s="12"/>
      <c r="I54" s="12"/>
      <c r="J54" s="12"/>
      <c r="K54" s="12">
        <f t="shared" si="8"/>
        <v>0</v>
      </c>
    </row>
    <row r="55" spans="1:11" ht="15.75">
      <c r="A55" s="37"/>
      <c r="B55" s="5" t="s">
        <v>14</v>
      </c>
      <c r="C55" s="12"/>
      <c r="D55" s="12"/>
      <c r="E55" s="12"/>
      <c r="F55" s="12"/>
      <c r="G55" s="12">
        <v>92.7</v>
      </c>
      <c r="H55" s="12"/>
      <c r="I55" s="12"/>
      <c r="J55" s="12"/>
      <c r="K55" s="12">
        <f t="shared" si="8"/>
        <v>92.7</v>
      </c>
    </row>
    <row r="56" spans="1:11" ht="15.75">
      <c r="A56" s="37"/>
      <c r="B56" s="5" t="s">
        <v>15</v>
      </c>
      <c r="C56" s="12"/>
      <c r="D56" s="12"/>
      <c r="E56" s="14"/>
      <c r="F56" s="12"/>
      <c r="G56" s="12">
        <v>695</v>
      </c>
      <c r="H56" s="12"/>
      <c r="I56" s="12"/>
      <c r="J56" s="12"/>
      <c r="K56" s="12">
        <f t="shared" si="8"/>
        <v>695</v>
      </c>
    </row>
    <row r="57" spans="1:11" ht="15.75">
      <c r="A57" s="37"/>
      <c r="B57" s="16" t="s">
        <v>16</v>
      </c>
      <c r="C57" s="17">
        <f aca="true" t="shared" si="9" ref="C57:J57">SUM(C52:C56)</f>
        <v>0</v>
      </c>
      <c r="D57" s="17">
        <f t="shared" si="9"/>
        <v>0</v>
      </c>
      <c r="E57" s="17">
        <f t="shared" si="9"/>
        <v>0</v>
      </c>
      <c r="F57" s="17">
        <f t="shared" si="9"/>
        <v>100</v>
      </c>
      <c r="G57" s="17">
        <f t="shared" si="9"/>
        <v>927</v>
      </c>
      <c r="H57" s="17">
        <f t="shared" si="9"/>
        <v>0</v>
      </c>
      <c r="I57" s="17">
        <f t="shared" si="9"/>
        <v>0</v>
      </c>
      <c r="J57" s="17">
        <f t="shared" si="9"/>
        <v>0</v>
      </c>
      <c r="K57" s="17">
        <f t="shared" si="8"/>
        <v>1027</v>
      </c>
    </row>
    <row r="58" spans="1:11" ht="15.75">
      <c r="A58" s="37" t="s">
        <v>24</v>
      </c>
      <c r="B58" s="5" t="s">
        <v>11</v>
      </c>
      <c r="C58" s="12"/>
      <c r="D58" s="12"/>
      <c r="E58" s="12">
        <v>100</v>
      </c>
      <c r="F58" s="15"/>
      <c r="G58" s="12"/>
      <c r="H58" s="12"/>
      <c r="I58" s="12"/>
      <c r="J58" s="12"/>
      <c r="K58" s="12">
        <f t="shared" si="8"/>
        <v>100</v>
      </c>
    </row>
    <row r="59" spans="1:11" ht="15.75">
      <c r="A59" s="37"/>
      <c r="B59" s="5" t="s">
        <v>12</v>
      </c>
      <c r="C59" s="12"/>
      <c r="D59" s="12"/>
      <c r="E59" s="12"/>
      <c r="F59" s="12">
        <v>170.3</v>
      </c>
      <c r="G59" s="12"/>
      <c r="H59" s="12"/>
      <c r="I59" s="12"/>
      <c r="J59" s="12"/>
      <c r="K59" s="12">
        <f t="shared" si="8"/>
        <v>170.3</v>
      </c>
    </row>
    <row r="60" spans="1:11" ht="15.75">
      <c r="A60" s="37"/>
      <c r="B60" s="5" t="s">
        <v>13</v>
      </c>
      <c r="C60" s="12"/>
      <c r="D60" s="12"/>
      <c r="E60" s="12"/>
      <c r="F60" s="12"/>
      <c r="G60" s="12"/>
      <c r="H60" s="12"/>
      <c r="I60" s="12"/>
      <c r="J60" s="12"/>
      <c r="K60" s="12">
        <f t="shared" si="8"/>
        <v>0</v>
      </c>
    </row>
    <row r="61" spans="1:11" ht="15.75">
      <c r="A61" s="37"/>
      <c r="B61" s="5" t="s">
        <v>14</v>
      </c>
      <c r="C61" s="12"/>
      <c r="D61" s="12"/>
      <c r="E61" s="12"/>
      <c r="F61" s="12">
        <v>113</v>
      </c>
      <c r="G61" s="12"/>
      <c r="H61" s="12"/>
      <c r="I61" s="12"/>
      <c r="J61" s="12"/>
      <c r="K61" s="12">
        <f t="shared" si="8"/>
        <v>113</v>
      </c>
    </row>
    <row r="62" spans="1:11" ht="15.75">
      <c r="A62" s="37"/>
      <c r="B62" s="5" t="s">
        <v>15</v>
      </c>
      <c r="C62" s="12"/>
      <c r="D62" s="12"/>
      <c r="E62" s="12"/>
      <c r="F62" s="12">
        <v>849.7</v>
      </c>
      <c r="G62" s="12"/>
      <c r="H62" s="12"/>
      <c r="I62" s="12"/>
      <c r="J62" s="12"/>
      <c r="K62" s="12">
        <f t="shared" si="8"/>
        <v>849.7</v>
      </c>
    </row>
    <row r="63" spans="1:11" ht="15.75">
      <c r="A63" s="37"/>
      <c r="B63" s="16" t="s">
        <v>16</v>
      </c>
      <c r="C63" s="17">
        <f aca="true" t="shared" si="10" ref="C63:J63">SUM(C58:C62)</f>
        <v>0</v>
      </c>
      <c r="D63" s="17">
        <f t="shared" si="10"/>
        <v>0</v>
      </c>
      <c r="E63" s="17">
        <f t="shared" si="10"/>
        <v>100</v>
      </c>
      <c r="F63" s="17">
        <f t="shared" si="10"/>
        <v>1133</v>
      </c>
      <c r="G63" s="17">
        <f t="shared" si="10"/>
        <v>0</v>
      </c>
      <c r="H63" s="17">
        <f t="shared" si="10"/>
        <v>0</v>
      </c>
      <c r="I63" s="17">
        <f t="shared" si="10"/>
        <v>0</v>
      </c>
      <c r="J63" s="17">
        <f t="shared" si="10"/>
        <v>0</v>
      </c>
      <c r="K63" s="17">
        <f t="shared" si="8"/>
        <v>1233</v>
      </c>
    </row>
    <row r="64" spans="1:11" ht="15.75">
      <c r="A64" s="37" t="s">
        <v>25</v>
      </c>
      <c r="B64" s="5" t="s">
        <v>11</v>
      </c>
      <c r="C64" s="12">
        <v>1500</v>
      </c>
      <c r="D64" s="12">
        <v>907</v>
      </c>
      <c r="E64" s="12">
        <v>2700</v>
      </c>
      <c r="F64" s="12"/>
      <c r="G64" s="12"/>
      <c r="H64" s="12"/>
      <c r="I64" s="12"/>
      <c r="J64" s="12"/>
      <c r="K64" s="12">
        <f>SUM(C64:J64)</f>
        <v>5107</v>
      </c>
    </row>
    <row r="65" spans="1:11" ht="15.75">
      <c r="A65" s="37"/>
      <c r="B65" s="5" t="s">
        <v>12</v>
      </c>
      <c r="C65" s="12">
        <v>1000</v>
      </c>
      <c r="D65" s="12">
        <v>3193</v>
      </c>
      <c r="E65" s="12"/>
      <c r="F65" s="12"/>
      <c r="G65" s="12"/>
      <c r="H65" s="12"/>
      <c r="I65" s="12"/>
      <c r="J65" s="12"/>
      <c r="K65" s="12">
        <f t="shared" si="8"/>
        <v>4193</v>
      </c>
    </row>
    <row r="66" spans="1:11" ht="15.75">
      <c r="A66" s="37"/>
      <c r="B66" s="5" t="s">
        <v>13</v>
      </c>
      <c r="C66" s="12"/>
      <c r="D66" s="12"/>
      <c r="E66" s="12"/>
      <c r="F66" s="12"/>
      <c r="G66" s="12"/>
      <c r="H66" s="12"/>
      <c r="I66" s="12"/>
      <c r="J66" s="12"/>
      <c r="K66" s="12">
        <f t="shared" si="8"/>
        <v>0</v>
      </c>
    </row>
    <row r="67" spans="1:11" ht="15.75">
      <c r="A67" s="37"/>
      <c r="B67" s="5" t="s">
        <v>26</v>
      </c>
      <c r="C67" s="12">
        <v>1000</v>
      </c>
      <c r="D67" s="12">
        <v>1000</v>
      </c>
      <c r="E67" s="12">
        <v>1000</v>
      </c>
      <c r="F67" s="12"/>
      <c r="G67" s="12"/>
      <c r="H67" s="12"/>
      <c r="I67" s="12"/>
      <c r="J67" s="12"/>
      <c r="K67" s="12">
        <f t="shared" si="8"/>
        <v>3000</v>
      </c>
    </row>
    <row r="68" spans="1:11" ht="15.75">
      <c r="A68" s="37"/>
      <c r="B68" s="5" t="s">
        <v>27</v>
      </c>
      <c r="C68" s="12">
        <v>400</v>
      </c>
      <c r="D68" s="11">
        <v>1000</v>
      </c>
      <c r="E68" s="12">
        <v>600</v>
      </c>
      <c r="F68" s="12"/>
      <c r="G68" s="12"/>
      <c r="H68" s="12"/>
      <c r="I68" s="12"/>
      <c r="J68" s="12"/>
      <c r="K68" s="12">
        <v>2000</v>
      </c>
    </row>
    <row r="69" spans="1:11" ht="15.75">
      <c r="A69" s="37"/>
      <c r="B69" s="5" t="s">
        <v>15</v>
      </c>
      <c r="C69" s="12"/>
      <c r="D69" s="12"/>
      <c r="E69" s="12"/>
      <c r="F69" s="12"/>
      <c r="G69" s="12"/>
      <c r="H69" s="12"/>
      <c r="I69" s="12"/>
      <c r="J69" s="12"/>
      <c r="K69" s="12">
        <f aca="true" t="shared" si="11" ref="K69:K117">SUM(C69:J69)</f>
        <v>0</v>
      </c>
    </row>
    <row r="70" spans="1:11" ht="15.75">
      <c r="A70" s="37"/>
      <c r="B70" s="16" t="s">
        <v>16</v>
      </c>
      <c r="C70" s="17">
        <f aca="true" t="shared" si="12" ref="C70:J70">SUM(C64:C69)</f>
        <v>3900</v>
      </c>
      <c r="D70" s="17">
        <f t="shared" si="12"/>
        <v>6100</v>
      </c>
      <c r="E70" s="17">
        <f t="shared" si="12"/>
        <v>4300</v>
      </c>
      <c r="F70" s="17">
        <f t="shared" si="12"/>
        <v>0</v>
      </c>
      <c r="G70" s="17">
        <f t="shared" si="12"/>
        <v>0</v>
      </c>
      <c r="H70" s="17">
        <f t="shared" si="12"/>
        <v>0</v>
      </c>
      <c r="I70" s="17">
        <f t="shared" si="12"/>
        <v>0</v>
      </c>
      <c r="J70" s="17">
        <f t="shared" si="12"/>
        <v>0</v>
      </c>
      <c r="K70" s="17">
        <f t="shared" si="11"/>
        <v>14300</v>
      </c>
    </row>
    <row r="71" spans="1:11" ht="15.75">
      <c r="A71" s="37" t="s">
        <v>28</v>
      </c>
      <c r="B71" s="5" t="s">
        <v>11</v>
      </c>
      <c r="C71" s="12"/>
      <c r="D71" s="13">
        <v>90</v>
      </c>
      <c r="E71" s="11">
        <v>1000</v>
      </c>
      <c r="F71" s="11">
        <v>1000</v>
      </c>
      <c r="G71" s="10"/>
      <c r="H71" s="12"/>
      <c r="I71" s="12"/>
      <c r="J71" s="12"/>
      <c r="K71" s="12">
        <f t="shared" si="11"/>
        <v>2090</v>
      </c>
    </row>
    <row r="72" spans="1:11" ht="15.75">
      <c r="A72" s="37"/>
      <c r="B72" s="5" t="s">
        <v>12</v>
      </c>
      <c r="C72" s="12"/>
      <c r="D72" s="12"/>
      <c r="E72" s="12"/>
      <c r="F72" s="12"/>
      <c r="G72" s="12"/>
      <c r="H72" s="12"/>
      <c r="I72" s="12"/>
      <c r="J72" s="12"/>
      <c r="K72" s="12">
        <f t="shared" si="11"/>
        <v>0</v>
      </c>
    </row>
    <row r="73" spans="1:11" ht="15.75">
      <c r="A73" s="37"/>
      <c r="B73" s="5" t="s">
        <v>13</v>
      </c>
      <c r="C73" s="12"/>
      <c r="D73" s="12"/>
      <c r="E73" s="14"/>
      <c r="F73" s="14"/>
      <c r="G73" s="12"/>
      <c r="H73" s="12"/>
      <c r="I73" s="12"/>
      <c r="J73" s="12"/>
      <c r="K73" s="12">
        <f t="shared" si="11"/>
        <v>0</v>
      </c>
    </row>
    <row r="74" spans="1:11" ht="15.75">
      <c r="A74" s="37"/>
      <c r="B74" s="5" t="s">
        <v>14</v>
      </c>
      <c r="C74" s="12"/>
      <c r="D74" s="12"/>
      <c r="E74" s="12">
        <v>500</v>
      </c>
      <c r="F74" s="12">
        <v>500</v>
      </c>
      <c r="G74" s="12"/>
      <c r="H74" s="12"/>
      <c r="I74" s="12"/>
      <c r="J74" s="12"/>
      <c r="K74" s="12">
        <f t="shared" si="11"/>
        <v>1000</v>
      </c>
    </row>
    <row r="75" spans="1:11" ht="15.75">
      <c r="A75" s="37"/>
      <c r="B75" s="5" t="s">
        <v>15</v>
      </c>
      <c r="C75" s="12"/>
      <c r="D75" s="12"/>
      <c r="E75" s="14"/>
      <c r="F75" s="14"/>
      <c r="G75" s="12"/>
      <c r="H75" s="12"/>
      <c r="I75" s="12"/>
      <c r="J75" s="12"/>
      <c r="K75" s="12">
        <f t="shared" si="11"/>
        <v>0</v>
      </c>
    </row>
    <row r="76" spans="1:11" ht="15.75">
      <c r="A76" s="37"/>
      <c r="B76" s="16" t="s">
        <v>16</v>
      </c>
      <c r="C76" s="17">
        <f aca="true" t="shared" si="13" ref="C76:J76">SUM(C71:C75)</f>
        <v>0</v>
      </c>
      <c r="D76" s="17">
        <f t="shared" si="13"/>
        <v>90</v>
      </c>
      <c r="E76" s="17">
        <f t="shared" si="13"/>
        <v>1500</v>
      </c>
      <c r="F76" s="17">
        <f t="shared" si="13"/>
        <v>1500</v>
      </c>
      <c r="G76" s="17">
        <f t="shared" si="13"/>
        <v>0</v>
      </c>
      <c r="H76" s="17">
        <f t="shared" si="13"/>
        <v>0</v>
      </c>
      <c r="I76" s="17">
        <f t="shared" si="13"/>
        <v>0</v>
      </c>
      <c r="J76" s="17">
        <f t="shared" si="13"/>
        <v>0</v>
      </c>
      <c r="K76" s="17">
        <f t="shared" si="11"/>
        <v>3090</v>
      </c>
    </row>
    <row r="77" spans="1:11" ht="15.75">
      <c r="A77" s="39" t="s">
        <v>29</v>
      </c>
      <c r="B77" s="5" t="s">
        <v>11</v>
      </c>
      <c r="C77" s="12"/>
      <c r="D77" s="11">
        <v>250</v>
      </c>
      <c r="E77" s="11">
        <v>24</v>
      </c>
      <c r="F77" s="12">
        <v>66</v>
      </c>
      <c r="G77" s="11">
        <v>68</v>
      </c>
      <c r="H77" s="12"/>
      <c r="I77" s="12"/>
      <c r="J77" s="12"/>
      <c r="K77" s="12">
        <f t="shared" si="11"/>
        <v>408</v>
      </c>
    </row>
    <row r="78" spans="1:11" ht="15.75">
      <c r="A78" s="39"/>
      <c r="B78" s="5" t="s">
        <v>12</v>
      </c>
      <c r="C78" s="12"/>
      <c r="D78" s="12"/>
      <c r="E78" s="14"/>
      <c r="F78" s="12"/>
      <c r="G78" s="12"/>
      <c r="H78" s="12"/>
      <c r="I78" s="12"/>
      <c r="J78" s="12"/>
      <c r="K78" s="12">
        <f t="shared" si="11"/>
        <v>0</v>
      </c>
    </row>
    <row r="79" spans="1:11" ht="15.75">
      <c r="A79" s="39"/>
      <c r="B79" s="5" t="s">
        <v>13</v>
      </c>
      <c r="C79" s="12"/>
      <c r="D79" s="12"/>
      <c r="E79" s="12"/>
      <c r="F79" s="12"/>
      <c r="G79" s="12"/>
      <c r="H79" s="12"/>
      <c r="I79" s="12"/>
      <c r="J79" s="12"/>
      <c r="K79" s="12">
        <f t="shared" si="11"/>
        <v>0</v>
      </c>
    </row>
    <row r="80" spans="1:11" ht="15.75">
      <c r="A80" s="39"/>
      <c r="B80" s="5" t="s">
        <v>14</v>
      </c>
      <c r="C80" s="12"/>
      <c r="D80" s="12"/>
      <c r="E80" s="12">
        <v>15</v>
      </c>
      <c r="F80" s="12">
        <v>44</v>
      </c>
      <c r="G80" s="12">
        <v>45</v>
      </c>
      <c r="H80" s="12"/>
      <c r="I80" s="12"/>
      <c r="J80" s="12"/>
      <c r="K80" s="12">
        <f t="shared" si="11"/>
        <v>104</v>
      </c>
    </row>
    <row r="81" spans="1:11" ht="15.75">
      <c r="A81" s="39"/>
      <c r="B81" s="5" t="s">
        <v>15</v>
      </c>
      <c r="C81" s="12"/>
      <c r="D81" s="12"/>
      <c r="E81" s="12">
        <v>115</v>
      </c>
      <c r="F81" s="12">
        <v>330</v>
      </c>
      <c r="G81" s="12">
        <v>338</v>
      </c>
      <c r="H81" s="12"/>
      <c r="I81" s="12"/>
      <c r="J81" s="12"/>
      <c r="K81" s="12">
        <f t="shared" si="11"/>
        <v>783</v>
      </c>
    </row>
    <row r="82" spans="1:11" ht="15.75">
      <c r="A82" s="39"/>
      <c r="B82" s="16" t="s">
        <v>16</v>
      </c>
      <c r="C82" s="17">
        <f aca="true" t="shared" si="14" ref="C82:J82">SUM(C77:C81)</f>
        <v>0</v>
      </c>
      <c r="D82" s="17">
        <f t="shared" si="14"/>
        <v>250</v>
      </c>
      <c r="E82" s="17">
        <f t="shared" si="14"/>
        <v>154</v>
      </c>
      <c r="F82" s="17">
        <f t="shared" si="14"/>
        <v>440</v>
      </c>
      <c r="G82" s="17">
        <f t="shared" si="14"/>
        <v>451</v>
      </c>
      <c r="H82" s="17">
        <f t="shared" si="14"/>
        <v>0</v>
      </c>
      <c r="I82" s="17">
        <f t="shared" si="14"/>
        <v>0</v>
      </c>
      <c r="J82" s="17">
        <f t="shared" si="14"/>
        <v>0</v>
      </c>
      <c r="K82" s="17">
        <f t="shared" si="11"/>
        <v>1295</v>
      </c>
    </row>
    <row r="83" spans="1:11" ht="15.75">
      <c r="A83" s="37" t="s">
        <v>30</v>
      </c>
      <c r="B83" s="5" t="s">
        <v>11</v>
      </c>
      <c r="C83" s="8">
        <v>369.5</v>
      </c>
      <c r="D83" s="12">
        <v>180</v>
      </c>
      <c r="E83" s="12">
        <v>330</v>
      </c>
      <c r="F83" s="12"/>
      <c r="G83" s="12"/>
      <c r="H83" s="12"/>
      <c r="I83" s="12"/>
      <c r="J83" s="12"/>
      <c r="K83" s="12">
        <f t="shared" si="11"/>
        <v>879.5</v>
      </c>
    </row>
    <row r="84" spans="1:11" ht="15.75">
      <c r="A84" s="37"/>
      <c r="B84" s="5" t="s">
        <v>12</v>
      </c>
      <c r="C84" s="12"/>
      <c r="D84" s="14"/>
      <c r="E84" s="12"/>
      <c r="F84" s="12"/>
      <c r="G84" s="12"/>
      <c r="H84" s="12"/>
      <c r="I84" s="12"/>
      <c r="J84" s="12"/>
      <c r="K84" s="12">
        <f t="shared" si="11"/>
        <v>0</v>
      </c>
    </row>
    <row r="85" spans="1:11" ht="15.75">
      <c r="A85" s="37"/>
      <c r="B85" s="5" t="s">
        <v>13</v>
      </c>
      <c r="C85" s="12"/>
      <c r="D85" s="12"/>
      <c r="E85" s="12"/>
      <c r="F85" s="12"/>
      <c r="G85" s="12"/>
      <c r="H85" s="12"/>
      <c r="I85" s="12"/>
      <c r="J85" s="12"/>
      <c r="K85" s="12">
        <f t="shared" si="11"/>
        <v>0</v>
      </c>
    </row>
    <row r="86" spans="1:11" ht="15.75">
      <c r="A86" s="37"/>
      <c r="B86" s="5" t="s">
        <v>14</v>
      </c>
      <c r="C86" s="12"/>
      <c r="D86" s="12"/>
      <c r="E86" s="12"/>
      <c r="F86" s="12"/>
      <c r="G86" s="12"/>
      <c r="H86" s="12"/>
      <c r="I86" s="12"/>
      <c r="J86" s="12"/>
      <c r="K86" s="12">
        <f t="shared" si="11"/>
        <v>0</v>
      </c>
    </row>
    <row r="87" spans="1:11" ht="15.75">
      <c r="A87" s="37"/>
      <c r="B87" s="5" t="s">
        <v>15</v>
      </c>
      <c r="C87" s="12"/>
      <c r="D87" s="12"/>
      <c r="E87" s="12"/>
      <c r="F87" s="12"/>
      <c r="G87" s="12"/>
      <c r="H87" s="12"/>
      <c r="I87" s="12"/>
      <c r="J87" s="12"/>
      <c r="K87" s="12">
        <f t="shared" si="11"/>
        <v>0</v>
      </c>
    </row>
    <row r="88" spans="1:11" ht="15.75">
      <c r="A88" s="37"/>
      <c r="B88" s="16" t="s">
        <v>16</v>
      </c>
      <c r="C88" s="17">
        <f aca="true" t="shared" si="15" ref="C88:J88">SUM(C83:C87)</f>
        <v>369.5</v>
      </c>
      <c r="D88" s="17">
        <f t="shared" si="15"/>
        <v>180</v>
      </c>
      <c r="E88" s="17">
        <f t="shared" si="15"/>
        <v>330</v>
      </c>
      <c r="F88" s="17">
        <f t="shared" si="15"/>
        <v>0</v>
      </c>
      <c r="G88" s="17">
        <f t="shared" si="15"/>
        <v>0</v>
      </c>
      <c r="H88" s="17">
        <f t="shared" si="15"/>
        <v>0</v>
      </c>
      <c r="I88" s="17">
        <f t="shared" si="15"/>
        <v>0</v>
      </c>
      <c r="J88" s="17">
        <f t="shared" si="15"/>
        <v>0</v>
      </c>
      <c r="K88" s="17">
        <f t="shared" si="11"/>
        <v>879.5</v>
      </c>
    </row>
    <row r="89" spans="1:11" ht="15.75">
      <c r="A89" s="37" t="s">
        <v>31</v>
      </c>
      <c r="B89" s="5" t="s">
        <v>11</v>
      </c>
      <c r="C89" s="12">
        <v>93.6</v>
      </c>
      <c r="D89" s="8">
        <v>814.6</v>
      </c>
      <c r="E89" s="11">
        <v>1471.6</v>
      </c>
      <c r="F89" s="8">
        <v>714.7</v>
      </c>
      <c r="G89" s="8">
        <v>62.2</v>
      </c>
      <c r="H89" s="12">
        <v>37.6</v>
      </c>
      <c r="I89" s="12"/>
      <c r="J89" s="12"/>
      <c r="K89" s="12">
        <f t="shared" si="11"/>
        <v>3194.2999999999997</v>
      </c>
    </row>
    <row r="90" spans="1:11" ht="15.75">
      <c r="A90" s="37"/>
      <c r="B90" s="5" t="s">
        <v>12</v>
      </c>
      <c r="C90" s="12"/>
      <c r="D90" s="12"/>
      <c r="E90" s="12"/>
      <c r="F90" s="12"/>
      <c r="G90" s="12"/>
      <c r="H90" s="12"/>
      <c r="I90" s="12"/>
      <c r="J90" s="12"/>
      <c r="K90" s="12">
        <f t="shared" si="11"/>
        <v>0</v>
      </c>
    </row>
    <row r="91" spans="1:11" ht="15.75">
      <c r="A91" s="37"/>
      <c r="B91" s="5" t="s">
        <v>13</v>
      </c>
      <c r="C91" s="12"/>
      <c r="D91" s="12"/>
      <c r="E91" s="12"/>
      <c r="F91" s="12"/>
      <c r="G91" s="12"/>
      <c r="H91" s="12"/>
      <c r="I91" s="12"/>
      <c r="J91" s="12"/>
      <c r="K91" s="12">
        <f t="shared" si="11"/>
        <v>0</v>
      </c>
    </row>
    <row r="92" spans="1:11" ht="21" customHeight="1">
      <c r="A92" s="37"/>
      <c r="B92" s="9" t="s">
        <v>14</v>
      </c>
      <c r="C92" s="12"/>
      <c r="D92" s="12"/>
      <c r="E92" s="12"/>
      <c r="F92" s="12"/>
      <c r="G92" s="12"/>
      <c r="H92" s="12"/>
      <c r="I92" s="12"/>
      <c r="J92" s="12"/>
      <c r="K92" s="12">
        <f t="shared" si="11"/>
        <v>0</v>
      </c>
    </row>
    <row r="93" spans="1:11" ht="15.75">
      <c r="A93" s="37"/>
      <c r="B93" s="5" t="s">
        <v>15</v>
      </c>
      <c r="C93" s="12"/>
      <c r="D93" s="12"/>
      <c r="E93" s="12"/>
      <c r="F93" s="12"/>
      <c r="G93" s="12"/>
      <c r="H93" s="12"/>
      <c r="I93" s="12"/>
      <c r="J93" s="12"/>
      <c r="K93" s="12">
        <f t="shared" si="11"/>
        <v>0</v>
      </c>
    </row>
    <row r="94" spans="1:11" ht="15.75">
      <c r="A94" s="37"/>
      <c r="B94" s="16" t="s">
        <v>16</v>
      </c>
      <c r="C94" s="17">
        <f aca="true" t="shared" si="16" ref="C94:J94">SUM(C89:C93)</f>
        <v>93.6</v>
      </c>
      <c r="D94" s="17">
        <f t="shared" si="16"/>
        <v>814.6</v>
      </c>
      <c r="E94" s="17">
        <f t="shared" si="16"/>
        <v>1471.6</v>
      </c>
      <c r="F94" s="17">
        <f t="shared" si="16"/>
        <v>714.7</v>
      </c>
      <c r="G94" s="17">
        <f t="shared" si="16"/>
        <v>62.2</v>
      </c>
      <c r="H94" s="17">
        <f t="shared" si="16"/>
        <v>37.6</v>
      </c>
      <c r="I94" s="17">
        <f t="shared" si="16"/>
        <v>0</v>
      </c>
      <c r="J94" s="17">
        <f t="shared" si="16"/>
        <v>0</v>
      </c>
      <c r="K94" s="17">
        <f t="shared" si="11"/>
        <v>3194.2999999999997</v>
      </c>
    </row>
    <row r="95" spans="1:11" ht="15.75">
      <c r="A95" s="37" t="s">
        <v>32</v>
      </c>
      <c r="B95" s="5" t="s">
        <v>11</v>
      </c>
      <c r="C95" s="8">
        <v>99.9</v>
      </c>
      <c r="D95" s="12">
        <v>100</v>
      </c>
      <c r="E95" s="12">
        <v>36</v>
      </c>
      <c r="F95" s="12"/>
      <c r="G95" s="12"/>
      <c r="H95" s="12"/>
      <c r="I95" s="12"/>
      <c r="J95" s="12"/>
      <c r="K95" s="12">
        <f t="shared" si="11"/>
        <v>235.9</v>
      </c>
    </row>
    <row r="96" spans="1:11" ht="15.75">
      <c r="A96" s="37"/>
      <c r="B96" s="5" t="s">
        <v>12</v>
      </c>
      <c r="C96" s="12"/>
      <c r="D96" s="12"/>
      <c r="E96" s="12"/>
      <c r="F96" s="12"/>
      <c r="G96" s="12"/>
      <c r="H96" s="12"/>
      <c r="I96" s="12"/>
      <c r="J96" s="12"/>
      <c r="K96" s="12">
        <f t="shared" si="11"/>
        <v>0</v>
      </c>
    </row>
    <row r="97" spans="1:11" ht="15.75">
      <c r="A97" s="37"/>
      <c r="B97" s="5" t="s">
        <v>13</v>
      </c>
      <c r="C97" s="14"/>
      <c r="D97" s="12"/>
      <c r="E97" s="12"/>
      <c r="F97" s="12"/>
      <c r="G97" s="12"/>
      <c r="H97" s="12"/>
      <c r="I97" s="12"/>
      <c r="J97" s="12"/>
      <c r="K97" s="12">
        <f t="shared" si="11"/>
        <v>0</v>
      </c>
    </row>
    <row r="98" spans="1:11" ht="15.75">
      <c r="A98" s="37"/>
      <c r="B98" s="5" t="s">
        <v>14</v>
      </c>
      <c r="C98" s="12"/>
      <c r="D98" s="12"/>
      <c r="E98" s="12">
        <v>24</v>
      </c>
      <c r="F98" s="12"/>
      <c r="G98" s="12"/>
      <c r="H98" s="12"/>
      <c r="I98" s="12"/>
      <c r="J98" s="12"/>
      <c r="K98" s="12">
        <f t="shared" si="11"/>
        <v>24</v>
      </c>
    </row>
    <row r="99" spans="1:11" ht="15.75">
      <c r="A99" s="37"/>
      <c r="B99" s="5" t="s">
        <v>15</v>
      </c>
      <c r="C99" s="12"/>
      <c r="D99" s="12"/>
      <c r="E99" s="12">
        <v>180</v>
      </c>
      <c r="F99" s="12"/>
      <c r="G99" s="12"/>
      <c r="H99" s="12"/>
      <c r="I99" s="12"/>
      <c r="J99" s="12"/>
      <c r="K99" s="12">
        <f t="shared" si="11"/>
        <v>180</v>
      </c>
    </row>
    <row r="100" spans="1:11" ht="15.75">
      <c r="A100" s="37"/>
      <c r="B100" s="16" t="s">
        <v>16</v>
      </c>
      <c r="C100" s="17">
        <f aca="true" t="shared" si="17" ref="C100:J100">SUM(C95:C99)</f>
        <v>99.9</v>
      </c>
      <c r="D100" s="17">
        <f t="shared" si="17"/>
        <v>100</v>
      </c>
      <c r="E100" s="17">
        <f t="shared" si="17"/>
        <v>240</v>
      </c>
      <c r="F100" s="17">
        <f t="shared" si="17"/>
        <v>0</v>
      </c>
      <c r="G100" s="17">
        <f t="shared" si="17"/>
        <v>0</v>
      </c>
      <c r="H100" s="17">
        <f t="shared" si="17"/>
        <v>0</v>
      </c>
      <c r="I100" s="17">
        <f t="shared" si="17"/>
        <v>0</v>
      </c>
      <c r="J100" s="17">
        <f t="shared" si="17"/>
        <v>0</v>
      </c>
      <c r="K100" s="17">
        <f t="shared" si="11"/>
        <v>439.9</v>
      </c>
    </row>
    <row r="101" spans="1:11" ht="15.75">
      <c r="A101" s="37" t="s">
        <v>33</v>
      </c>
      <c r="B101" s="5" t="s">
        <v>11</v>
      </c>
      <c r="C101" s="23"/>
      <c r="D101" s="24"/>
      <c r="E101" s="11">
        <v>500</v>
      </c>
      <c r="F101" s="25">
        <v>500</v>
      </c>
      <c r="G101" s="25">
        <v>500</v>
      </c>
      <c r="H101" s="11">
        <v>500</v>
      </c>
      <c r="I101" s="11">
        <v>500</v>
      </c>
      <c r="J101" s="11">
        <v>500</v>
      </c>
      <c r="K101" s="11">
        <f t="shared" si="11"/>
        <v>3000</v>
      </c>
    </row>
    <row r="102" spans="1:11" ht="15.75">
      <c r="A102" s="37"/>
      <c r="B102" s="5" t="s">
        <v>12</v>
      </c>
      <c r="C102" s="24"/>
      <c r="D102" s="24"/>
      <c r="E102" s="25"/>
      <c r="F102" s="25"/>
      <c r="G102" s="25"/>
      <c r="H102" s="26"/>
      <c r="I102" s="26"/>
      <c r="J102" s="26"/>
      <c r="K102" s="26">
        <f t="shared" si="11"/>
        <v>0</v>
      </c>
    </row>
    <row r="103" spans="1:11" ht="15.75">
      <c r="A103" s="37"/>
      <c r="B103" s="5" t="s">
        <v>13</v>
      </c>
      <c r="C103" s="24"/>
      <c r="D103" s="24"/>
      <c r="E103" s="25"/>
      <c r="F103" s="25"/>
      <c r="G103" s="25"/>
      <c r="H103" s="26"/>
      <c r="I103" s="26"/>
      <c r="J103" s="26"/>
      <c r="K103" s="26">
        <f t="shared" si="11"/>
        <v>0</v>
      </c>
    </row>
    <row r="104" spans="1:11" ht="15.75">
      <c r="A104" s="37"/>
      <c r="B104" s="5" t="s">
        <v>14</v>
      </c>
      <c r="C104" s="24"/>
      <c r="D104" s="24"/>
      <c r="E104" s="25">
        <v>100</v>
      </c>
      <c r="F104" s="25">
        <v>100</v>
      </c>
      <c r="G104" s="25">
        <v>100</v>
      </c>
      <c r="H104" s="26">
        <v>100</v>
      </c>
      <c r="I104" s="26">
        <v>100</v>
      </c>
      <c r="J104" s="26">
        <v>100</v>
      </c>
      <c r="K104" s="26">
        <f t="shared" si="11"/>
        <v>600</v>
      </c>
    </row>
    <row r="105" spans="1:11" ht="15.75">
      <c r="A105" s="37"/>
      <c r="B105" s="5" t="s">
        <v>15</v>
      </c>
      <c r="C105" s="24"/>
      <c r="D105" s="24"/>
      <c r="E105" s="25">
        <v>750</v>
      </c>
      <c r="F105" s="25">
        <v>750</v>
      </c>
      <c r="G105" s="25">
        <v>750</v>
      </c>
      <c r="H105" s="26">
        <v>750</v>
      </c>
      <c r="I105" s="26">
        <v>750</v>
      </c>
      <c r="J105" s="26">
        <v>750</v>
      </c>
      <c r="K105" s="26">
        <f t="shared" si="11"/>
        <v>4500</v>
      </c>
    </row>
    <row r="106" spans="1:11" ht="15.75">
      <c r="A106" s="37"/>
      <c r="B106" s="16" t="s">
        <v>16</v>
      </c>
      <c r="C106" s="17">
        <f>SUM(C101:C105)</f>
        <v>0</v>
      </c>
      <c r="D106" s="17">
        <f>SUM(D101:D105)</f>
        <v>0</v>
      </c>
      <c r="E106" s="17">
        <f>SUM(E101:E105)</f>
        <v>1350</v>
      </c>
      <c r="F106" s="17">
        <f>SUM(F101:F105)</f>
        <v>1350</v>
      </c>
      <c r="G106" s="17">
        <f>SUM(G101:G105)</f>
        <v>1350</v>
      </c>
      <c r="H106" s="17">
        <v>1350</v>
      </c>
      <c r="I106" s="17">
        <v>1350</v>
      </c>
      <c r="J106" s="17">
        <v>1350</v>
      </c>
      <c r="K106" s="17">
        <f t="shared" si="11"/>
        <v>8100</v>
      </c>
    </row>
    <row r="107" spans="1:11" ht="15.75">
      <c r="A107" s="37" t="s">
        <v>34</v>
      </c>
      <c r="B107" s="5" t="s">
        <v>11</v>
      </c>
      <c r="C107" s="27"/>
      <c r="D107" s="27"/>
      <c r="E107" s="27">
        <v>700</v>
      </c>
      <c r="F107" s="27">
        <v>560</v>
      </c>
      <c r="G107" s="27">
        <v>560</v>
      </c>
      <c r="H107" s="27">
        <v>700</v>
      </c>
      <c r="I107" s="27">
        <v>700</v>
      </c>
      <c r="J107" s="27">
        <v>700</v>
      </c>
      <c r="K107" s="27">
        <f t="shared" si="11"/>
        <v>3920</v>
      </c>
    </row>
    <row r="108" spans="1:11" ht="15.75">
      <c r="A108" s="37"/>
      <c r="B108" s="5" t="s">
        <v>12</v>
      </c>
      <c r="C108" s="27"/>
      <c r="D108" s="27"/>
      <c r="E108" s="27"/>
      <c r="F108" s="27"/>
      <c r="G108" s="27"/>
      <c r="H108" s="27"/>
      <c r="I108" s="27"/>
      <c r="J108" s="27"/>
      <c r="K108" s="27">
        <f t="shared" si="11"/>
        <v>0</v>
      </c>
    </row>
    <row r="109" spans="1:11" ht="15.75">
      <c r="A109" s="37"/>
      <c r="B109" s="5" t="s">
        <v>13</v>
      </c>
      <c r="C109" s="27"/>
      <c r="D109" s="27"/>
      <c r="E109" s="27"/>
      <c r="F109" s="27"/>
      <c r="G109" s="27"/>
      <c r="H109" s="27"/>
      <c r="I109" s="27"/>
      <c r="J109" s="27"/>
      <c r="K109" s="27">
        <f t="shared" si="11"/>
        <v>0</v>
      </c>
    </row>
    <row r="110" spans="1:11" ht="15.75">
      <c r="A110" s="37"/>
      <c r="B110" s="5" t="s">
        <v>14</v>
      </c>
      <c r="C110" s="27"/>
      <c r="D110" s="27"/>
      <c r="E110" s="27">
        <v>300</v>
      </c>
      <c r="F110" s="27">
        <v>240</v>
      </c>
      <c r="G110" s="27">
        <v>240</v>
      </c>
      <c r="H110" s="27">
        <v>300</v>
      </c>
      <c r="I110" s="27">
        <v>300</v>
      </c>
      <c r="J110" s="27">
        <v>300</v>
      </c>
      <c r="K110" s="27">
        <f t="shared" si="11"/>
        <v>1680</v>
      </c>
    </row>
    <row r="111" spans="1:11" ht="15.75">
      <c r="A111" s="37"/>
      <c r="B111" s="5" t="s">
        <v>15</v>
      </c>
      <c r="C111" s="27"/>
      <c r="D111" s="27"/>
      <c r="E111" s="27"/>
      <c r="F111" s="27"/>
      <c r="G111" s="27"/>
      <c r="H111" s="27"/>
      <c r="I111" s="27"/>
      <c r="J111" s="27"/>
      <c r="K111" s="27">
        <f t="shared" si="11"/>
        <v>0</v>
      </c>
    </row>
    <row r="112" spans="1:11" ht="15.75">
      <c r="A112" s="37"/>
      <c r="B112" s="16" t="s">
        <v>16</v>
      </c>
      <c r="C112" s="17">
        <f aca="true" t="shared" si="18" ref="C112:J112">SUM(C107:C111)</f>
        <v>0</v>
      </c>
      <c r="D112" s="17">
        <f t="shared" si="18"/>
        <v>0</v>
      </c>
      <c r="E112" s="17">
        <f t="shared" si="18"/>
        <v>1000</v>
      </c>
      <c r="F112" s="17">
        <f t="shared" si="18"/>
        <v>800</v>
      </c>
      <c r="G112" s="17">
        <f t="shared" si="18"/>
        <v>800</v>
      </c>
      <c r="H112" s="17">
        <f t="shared" si="18"/>
        <v>1000</v>
      </c>
      <c r="I112" s="17">
        <f t="shared" si="18"/>
        <v>1000</v>
      </c>
      <c r="J112" s="17">
        <f t="shared" si="18"/>
        <v>1000</v>
      </c>
      <c r="K112" s="17">
        <f t="shared" si="11"/>
        <v>5600</v>
      </c>
    </row>
    <row r="113" spans="1:11" ht="15.75">
      <c r="A113" s="37" t="s">
        <v>35</v>
      </c>
      <c r="B113" s="5" t="s">
        <v>11</v>
      </c>
      <c r="C113" s="27"/>
      <c r="D113" s="27">
        <v>190</v>
      </c>
      <c r="E113" s="27">
        <v>3000</v>
      </c>
      <c r="F113" s="27">
        <v>450</v>
      </c>
      <c r="G113" s="27">
        <v>495</v>
      </c>
      <c r="H113" s="27">
        <v>450</v>
      </c>
      <c r="I113" s="27">
        <v>450</v>
      </c>
      <c r="J113" s="27">
        <v>450</v>
      </c>
      <c r="K113" s="27">
        <f t="shared" si="11"/>
        <v>5485</v>
      </c>
    </row>
    <row r="114" spans="1:11" ht="15.75">
      <c r="A114" s="37"/>
      <c r="B114" s="5" t="s">
        <v>12</v>
      </c>
      <c r="C114" s="27"/>
      <c r="D114" s="27"/>
      <c r="E114" s="27"/>
      <c r="F114" s="27"/>
      <c r="G114" s="27"/>
      <c r="H114" s="27"/>
      <c r="I114" s="27"/>
      <c r="J114" s="27"/>
      <c r="K114" s="27">
        <f t="shared" si="11"/>
        <v>0</v>
      </c>
    </row>
    <row r="115" spans="1:11" ht="15.75">
      <c r="A115" s="37"/>
      <c r="B115" s="5" t="s">
        <v>13</v>
      </c>
      <c r="C115" s="27"/>
      <c r="D115" s="27"/>
      <c r="E115" s="27"/>
      <c r="F115" s="27"/>
      <c r="G115" s="27"/>
      <c r="H115" s="27"/>
      <c r="I115" s="27"/>
      <c r="J115" s="27"/>
      <c r="K115" s="27">
        <f t="shared" si="11"/>
        <v>0</v>
      </c>
    </row>
    <row r="116" spans="1:12" ht="15.75">
      <c r="A116" s="37"/>
      <c r="B116" s="5" t="s">
        <v>14</v>
      </c>
      <c r="C116" s="27"/>
      <c r="D116" s="27"/>
      <c r="E116" s="15"/>
      <c r="F116" s="27">
        <v>300</v>
      </c>
      <c r="G116" s="27">
        <v>330</v>
      </c>
      <c r="H116" s="27">
        <v>330</v>
      </c>
      <c r="I116" s="27">
        <v>330</v>
      </c>
      <c r="J116" s="27">
        <v>330</v>
      </c>
      <c r="K116" s="27">
        <f t="shared" si="11"/>
        <v>1620</v>
      </c>
      <c r="L116" s="28"/>
    </row>
    <row r="117" spans="1:11" ht="15.75">
      <c r="A117" s="37"/>
      <c r="B117" s="5" t="s">
        <v>15</v>
      </c>
      <c r="C117" s="27"/>
      <c r="D117" s="27"/>
      <c r="E117" s="15"/>
      <c r="F117" s="27">
        <v>2250</v>
      </c>
      <c r="G117" s="27">
        <v>2475</v>
      </c>
      <c r="H117" s="27">
        <v>2250</v>
      </c>
      <c r="I117" s="27"/>
      <c r="J117" s="27"/>
      <c r="K117" s="27">
        <f t="shared" si="11"/>
        <v>6975</v>
      </c>
    </row>
    <row r="118" spans="1:12" ht="15.75">
      <c r="A118" s="37"/>
      <c r="B118" s="16" t="s">
        <v>16</v>
      </c>
      <c r="C118" s="17">
        <f>SUM(C113:C117)</f>
        <v>0</v>
      </c>
      <c r="D118" s="17">
        <f>SUM(D113:D117)</f>
        <v>190</v>
      </c>
      <c r="E118" s="17">
        <f>SUM(E113:E117)</f>
        <v>3000</v>
      </c>
      <c r="F118" s="17">
        <f>SUM(F113:F117)</f>
        <v>3000</v>
      </c>
      <c r="G118" s="17">
        <v>3300</v>
      </c>
      <c r="H118" s="17">
        <v>3000</v>
      </c>
      <c r="I118" s="17">
        <v>3000</v>
      </c>
      <c r="J118" s="17">
        <v>3000</v>
      </c>
      <c r="K118" s="17">
        <f>SUM(K113:K117)</f>
        <v>14080</v>
      </c>
      <c r="L118" s="28"/>
    </row>
    <row r="119" spans="1:11" ht="15.75">
      <c r="A119" s="37" t="s">
        <v>36</v>
      </c>
      <c r="B119" s="5" t="s">
        <v>11</v>
      </c>
      <c r="C119" s="27"/>
      <c r="D119" s="27"/>
      <c r="E119" s="27">
        <v>1620</v>
      </c>
      <c r="F119" s="27">
        <v>330</v>
      </c>
      <c r="G119" s="27">
        <v>45</v>
      </c>
      <c r="H119" s="27"/>
      <c r="I119" s="27"/>
      <c r="J119" s="27"/>
      <c r="K119" s="27">
        <f aca="true" t="shared" si="19" ref="K119:K155">SUM(C119:J119)</f>
        <v>1995</v>
      </c>
    </row>
    <row r="120" spans="1:11" ht="15.75">
      <c r="A120" s="37"/>
      <c r="B120" s="5" t="s">
        <v>12</v>
      </c>
      <c r="C120" s="27"/>
      <c r="D120" s="27"/>
      <c r="E120" s="27"/>
      <c r="F120" s="27"/>
      <c r="G120" s="27"/>
      <c r="H120" s="27"/>
      <c r="I120" s="27"/>
      <c r="J120" s="27"/>
      <c r="K120" s="27">
        <f t="shared" si="19"/>
        <v>0</v>
      </c>
    </row>
    <row r="121" spans="1:11" ht="15.75">
      <c r="A121" s="37"/>
      <c r="B121" s="5" t="s">
        <v>13</v>
      </c>
      <c r="C121" s="27"/>
      <c r="D121" s="27"/>
      <c r="E121" s="27"/>
      <c r="F121" s="27"/>
      <c r="G121" s="27"/>
      <c r="H121" s="27"/>
      <c r="I121" s="27"/>
      <c r="J121" s="27"/>
      <c r="K121" s="27">
        <f t="shared" si="19"/>
        <v>0</v>
      </c>
    </row>
    <row r="122" spans="1:11" ht="15.75">
      <c r="A122" s="37"/>
      <c r="B122" s="5" t="s">
        <v>14</v>
      </c>
      <c r="C122" s="27"/>
      <c r="D122" s="27"/>
      <c r="E122" s="27">
        <v>320</v>
      </c>
      <c r="F122" s="27"/>
      <c r="G122" s="27">
        <v>30</v>
      </c>
      <c r="H122" s="27"/>
      <c r="I122" s="27"/>
      <c r="J122" s="27"/>
      <c r="K122" s="27">
        <f t="shared" si="19"/>
        <v>350</v>
      </c>
    </row>
    <row r="123" spans="1:11" ht="15.75">
      <c r="A123" s="37"/>
      <c r="B123" s="5" t="s">
        <v>15</v>
      </c>
      <c r="C123" s="27"/>
      <c r="D123" s="27"/>
      <c r="E123" s="27"/>
      <c r="F123" s="27"/>
      <c r="G123" s="27">
        <v>225</v>
      </c>
      <c r="H123" s="27"/>
      <c r="I123" s="27"/>
      <c r="J123" s="27"/>
      <c r="K123" s="27">
        <f t="shared" si="19"/>
        <v>225</v>
      </c>
    </row>
    <row r="124" spans="1:11" ht="15.75">
      <c r="A124" s="37"/>
      <c r="B124" s="16" t="s">
        <v>16</v>
      </c>
      <c r="C124" s="17">
        <f aca="true" t="shared" si="20" ref="C124:J124">SUM(C119:C123)</f>
        <v>0</v>
      </c>
      <c r="D124" s="17">
        <f t="shared" si="20"/>
        <v>0</v>
      </c>
      <c r="E124" s="17">
        <f t="shared" si="20"/>
        <v>1940</v>
      </c>
      <c r="F124" s="17">
        <f t="shared" si="20"/>
        <v>330</v>
      </c>
      <c r="G124" s="17">
        <f t="shared" si="20"/>
        <v>300</v>
      </c>
      <c r="H124" s="17">
        <f t="shared" si="20"/>
        <v>0</v>
      </c>
      <c r="I124" s="17">
        <f t="shared" si="20"/>
        <v>0</v>
      </c>
      <c r="J124" s="17">
        <f t="shared" si="20"/>
        <v>0</v>
      </c>
      <c r="K124" s="17">
        <f t="shared" si="19"/>
        <v>2570</v>
      </c>
    </row>
    <row r="125" spans="1:11" ht="15.75">
      <c r="A125" s="37" t="s">
        <v>37</v>
      </c>
      <c r="B125" s="5" t="s">
        <v>11</v>
      </c>
      <c r="C125" s="27"/>
      <c r="D125" s="27"/>
      <c r="E125" s="27">
        <v>1800</v>
      </c>
      <c r="F125" s="27">
        <v>4000</v>
      </c>
      <c r="G125" s="27"/>
      <c r="H125" s="8"/>
      <c r="I125" s="8"/>
      <c r="J125" s="8"/>
      <c r="K125" s="27">
        <f t="shared" si="19"/>
        <v>5800</v>
      </c>
    </row>
    <row r="126" spans="1:11" ht="15.75">
      <c r="A126" s="37"/>
      <c r="B126" s="5" t="s">
        <v>12</v>
      </c>
      <c r="C126" s="27"/>
      <c r="D126" s="27"/>
      <c r="E126" s="27"/>
      <c r="F126" s="27"/>
      <c r="G126" s="27"/>
      <c r="H126" s="8"/>
      <c r="I126" s="8"/>
      <c r="J126" s="8"/>
      <c r="K126" s="27">
        <f t="shared" si="19"/>
        <v>0</v>
      </c>
    </row>
    <row r="127" spans="1:11" ht="15.75">
      <c r="A127" s="37"/>
      <c r="B127" s="5" t="s">
        <v>13</v>
      </c>
      <c r="C127" s="27"/>
      <c r="D127" s="27"/>
      <c r="E127" s="27"/>
      <c r="F127" s="27"/>
      <c r="G127" s="27"/>
      <c r="H127" s="8"/>
      <c r="I127" s="8"/>
      <c r="J127" s="8"/>
      <c r="K127" s="27">
        <f t="shared" si="19"/>
        <v>0</v>
      </c>
    </row>
    <row r="128" spans="1:11" ht="15.75">
      <c r="A128" s="37"/>
      <c r="B128" s="5" t="s">
        <v>14</v>
      </c>
      <c r="C128" s="27"/>
      <c r="D128" s="27"/>
      <c r="E128" s="27"/>
      <c r="F128" s="27"/>
      <c r="G128" s="27"/>
      <c r="H128" s="8"/>
      <c r="I128" s="8"/>
      <c r="J128" s="8"/>
      <c r="K128" s="27">
        <f t="shared" si="19"/>
        <v>0</v>
      </c>
    </row>
    <row r="129" spans="1:11" ht="15.75">
      <c r="A129" s="37"/>
      <c r="B129" s="5" t="s">
        <v>15</v>
      </c>
      <c r="C129" s="27"/>
      <c r="D129" s="27"/>
      <c r="E129" s="27"/>
      <c r="F129" s="27"/>
      <c r="G129" s="27"/>
      <c r="H129" s="8"/>
      <c r="I129" s="8"/>
      <c r="J129" s="8"/>
      <c r="K129" s="27">
        <f t="shared" si="19"/>
        <v>0</v>
      </c>
    </row>
    <row r="130" spans="1:11" ht="15.75">
      <c r="A130" s="37"/>
      <c r="B130" s="16" t="s">
        <v>16</v>
      </c>
      <c r="C130" s="17">
        <v>0</v>
      </c>
      <c r="D130" s="17">
        <v>0</v>
      </c>
      <c r="E130" s="17">
        <f aca="true" t="shared" si="21" ref="E130:J130">SUM(E125:E129)</f>
        <v>1800</v>
      </c>
      <c r="F130" s="17">
        <f t="shared" si="21"/>
        <v>4000</v>
      </c>
      <c r="G130" s="17">
        <f t="shared" si="21"/>
        <v>0</v>
      </c>
      <c r="H130" s="29">
        <f t="shared" si="21"/>
        <v>0</v>
      </c>
      <c r="I130" s="29">
        <f t="shared" si="21"/>
        <v>0</v>
      </c>
      <c r="J130" s="29">
        <f t="shared" si="21"/>
        <v>0</v>
      </c>
      <c r="K130" s="17">
        <f t="shared" si="19"/>
        <v>5800</v>
      </c>
    </row>
    <row r="131" spans="1:11" ht="15.75">
      <c r="A131" s="37" t="s">
        <v>38</v>
      </c>
      <c r="B131" s="5" t="s">
        <v>11</v>
      </c>
      <c r="C131" s="27"/>
      <c r="D131" s="27"/>
      <c r="E131" s="27"/>
      <c r="F131" s="27"/>
      <c r="G131" s="27">
        <v>200</v>
      </c>
      <c r="H131" s="27">
        <v>600</v>
      </c>
      <c r="I131" s="27">
        <v>600</v>
      </c>
      <c r="J131" s="27">
        <v>600</v>
      </c>
      <c r="K131" s="27">
        <f t="shared" si="19"/>
        <v>2000</v>
      </c>
    </row>
    <row r="132" spans="1:11" ht="15.75">
      <c r="A132" s="37"/>
      <c r="B132" s="5" t="s">
        <v>12</v>
      </c>
      <c r="C132" s="27"/>
      <c r="D132" s="27"/>
      <c r="E132" s="27"/>
      <c r="F132" s="27"/>
      <c r="G132" s="27"/>
      <c r="H132" s="27"/>
      <c r="I132" s="27"/>
      <c r="J132" s="27"/>
      <c r="K132" s="27">
        <f t="shared" si="19"/>
        <v>0</v>
      </c>
    </row>
    <row r="133" spans="1:11" ht="15.75">
      <c r="A133" s="37"/>
      <c r="B133" s="5" t="s">
        <v>13</v>
      </c>
      <c r="C133" s="27"/>
      <c r="D133" s="27"/>
      <c r="E133" s="27"/>
      <c r="F133" s="27"/>
      <c r="G133" s="27"/>
      <c r="H133" s="27"/>
      <c r="I133" s="27"/>
      <c r="J133" s="27"/>
      <c r="K133" s="27">
        <f t="shared" si="19"/>
        <v>0</v>
      </c>
    </row>
    <row r="134" spans="1:11" ht="15.75">
      <c r="A134" s="37"/>
      <c r="B134" s="5" t="s">
        <v>14</v>
      </c>
      <c r="C134" s="27"/>
      <c r="D134" s="27"/>
      <c r="E134" s="27"/>
      <c r="F134" s="27"/>
      <c r="G134" s="27"/>
      <c r="H134" s="27">
        <v>400</v>
      </c>
      <c r="I134" s="27">
        <v>400</v>
      </c>
      <c r="J134" s="27">
        <v>400</v>
      </c>
      <c r="K134" s="27">
        <f t="shared" si="19"/>
        <v>1200</v>
      </c>
    </row>
    <row r="135" spans="1:11" ht="15.75">
      <c r="A135" s="37"/>
      <c r="B135" s="5" t="s">
        <v>15</v>
      </c>
      <c r="C135" s="27"/>
      <c r="D135" s="27"/>
      <c r="E135" s="27"/>
      <c r="F135" s="27"/>
      <c r="G135" s="27"/>
      <c r="H135" s="27">
        <v>3000</v>
      </c>
      <c r="I135" s="27">
        <v>3000</v>
      </c>
      <c r="J135" s="27">
        <v>3000</v>
      </c>
      <c r="K135" s="27">
        <f t="shared" si="19"/>
        <v>9000</v>
      </c>
    </row>
    <row r="136" spans="1:11" ht="15.75">
      <c r="A136" s="37"/>
      <c r="B136" s="16" t="s">
        <v>16</v>
      </c>
      <c r="C136" s="17"/>
      <c r="D136" s="17"/>
      <c r="E136" s="17"/>
      <c r="F136" s="17"/>
      <c r="G136" s="17">
        <f>SUM(G131:G135)</f>
        <v>200</v>
      </c>
      <c r="H136" s="17">
        <f>SUM(H131:H135)</f>
        <v>4000</v>
      </c>
      <c r="I136" s="17">
        <f>SUM(I131:I135)</f>
        <v>4000</v>
      </c>
      <c r="J136" s="17">
        <f>SUM(J131:J135)</f>
        <v>4000</v>
      </c>
      <c r="K136" s="17">
        <f t="shared" si="19"/>
        <v>12200</v>
      </c>
    </row>
    <row r="137" spans="1:11" ht="15.75">
      <c r="A137" s="37" t="s">
        <v>39</v>
      </c>
      <c r="B137" s="5" t="s">
        <v>11</v>
      </c>
      <c r="C137" s="27"/>
      <c r="D137" s="27"/>
      <c r="E137" s="27"/>
      <c r="F137" s="27"/>
      <c r="G137" s="27">
        <v>300</v>
      </c>
      <c r="H137" s="27">
        <v>500</v>
      </c>
      <c r="I137" s="27">
        <v>375</v>
      </c>
      <c r="J137" s="27">
        <v>375</v>
      </c>
      <c r="K137" s="27">
        <f t="shared" si="19"/>
        <v>1550</v>
      </c>
    </row>
    <row r="138" spans="1:11" ht="15.75">
      <c r="A138" s="37"/>
      <c r="B138" s="5" t="s">
        <v>12</v>
      </c>
      <c r="C138" s="27"/>
      <c r="D138" s="27"/>
      <c r="E138" s="27"/>
      <c r="F138" s="27"/>
      <c r="G138" s="27"/>
      <c r="H138" s="27"/>
      <c r="I138" s="27"/>
      <c r="J138" s="27"/>
      <c r="K138" s="27">
        <f t="shared" si="19"/>
        <v>0</v>
      </c>
    </row>
    <row r="139" spans="1:11" ht="15.75">
      <c r="A139" s="37"/>
      <c r="B139" s="5" t="s">
        <v>13</v>
      </c>
      <c r="C139" s="27"/>
      <c r="D139" s="27"/>
      <c r="E139" s="27"/>
      <c r="F139" s="27"/>
      <c r="G139" s="27"/>
      <c r="H139" s="27"/>
      <c r="I139" s="27"/>
      <c r="J139" s="27"/>
      <c r="K139" s="27">
        <f t="shared" si="19"/>
        <v>0</v>
      </c>
    </row>
    <row r="140" spans="1:11" ht="15.75">
      <c r="A140" s="37"/>
      <c r="B140" s="5" t="s">
        <v>14</v>
      </c>
      <c r="C140" s="27"/>
      <c r="D140" s="27"/>
      <c r="E140" s="27"/>
      <c r="F140" s="27"/>
      <c r="G140" s="27"/>
      <c r="H140" s="27"/>
      <c r="I140" s="27">
        <v>250</v>
      </c>
      <c r="J140" s="27">
        <v>250</v>
      </c>
      <c r="K140" s="27">
        <f t="shared" si="19"/>
        <v>500</v>
      </c>
    </row>
    <row r="141" spans="1:11" ht="15.75">
      <c r="A141" s="37"/>
      <c r="B141" s="5" t="s">
        <v>15</v>
      </c>
      <c r="C141" s="27"/>
      <c r="D141" s="27"/>
      <c r="E141" s="27"/>
      <c r="F141" s="27"/>
      <c r="G141" s="27"/>
      <c r="H141" s="27"/>
      <c r="I141" s="27">
        <v>1875</v>
      </c>
      <c r="J141" s="27">
        <v>1875</v>
      </c>
      <c r="K141" s="27">
        <f t="shared" si="19"/>
        <v>3750</v>
      </c>
    </row>
    <row r="142" spans="1:11" ht="15.75">
      <c r="A142" s="37"/>
      <c r="B142" s="16" t="s">
        <v>16</v>
      </c>
      <c r="C142" s="17">
        <f aca="true" t="shared" si="22" ref="C142:J142">SUM(C137:C141)</f>
        <v>0</v>
      </c>
      <c r="D142" s="17">
        <f t="shared" si="22"/>
        <v>0</v>
      </c>
      <c r="E142" s="17">
        <f t="shared" si="22"/>
        <v>0</v>
      </c>
      <c r="F142" s="17">
        <f t="shared" si="22"/>
        <v>0</v>
      </c>
      <c r="G142" s="17">
        <f t="shared" si="22"/>
        <v>300</v>
      </c>
      <c r="H142" s="17">
        <f t="shared" si="22"/>
        <v>500</v>
      </c>
      <c r="I142" s="17">
        <f t="shared" si="22"/>
        <v>2500</v>
      </c>
      <c r="J142" s="17">
        <f t="shared" si="22"/>
        <v>2500</v>
      </c>
      <c r="K142" s="17">
        <f t="shared" si="19"/>
        <v>5800</v>
      </c>
    </row>
    <row r="143" spans="1:11" ht="15.75">
      <c r="A143" s="37" t="s">
        <v>40</v>
      </c>
      <c r="B143" s="5" t="s">
        <v>11</v>
      </c>
      <c r="C143" s="18"/>
      <c r="D143" s="18"/>
      <c r="E143" s="18">
        <v>500</v>
      </c>
      <c r="F143" s="18">
        <v>500</v>
      </c>
      <c r="G143" s="18">
        <v>500</v>
      </c>
      <c r="H143" s="18">
        <v>500</v>
      </c>
      <c r="I143" s="18">
        <v>500</v>
      </c>
      <c r="J143" s="18">
        <v>500</v>
      </c>
      <c r="K143" s="18">
        <f t="shared" si="19"/>
        <v>3000</v>
      </c>
    </row>
    <row r="144" spans="1:11" ht="15.75">
      <c r="A144" s="37"/>
      <c r="B144" s="5" t="s">
        <v>12</v>
      </c>
      <c r="C144" s="18"/>
      <c r="D144" s="18"/>
      <c r="E144" s="18"/>
      <c r="F144" s="18"/>
      <c r="G144" s="18"/>
      <c r="H144" s="18"/>
      <c r="I144" s="18"/>
      <c r="J144" s="18"/>
      <c r="K144" s="18">
        <f t="shared" si="19"/>
        <v>0</v>
      </c>
    </row>
    <row r="145" spans="1:11" ht="15.75">
      <c r="A145" s="37"/>
      <c r="B145" s="5" t="s">
        <v>13</v>
      </c>
      <c r="C145" s="18"/>
      <c r="D145" s="18"/>
      <c r="E145" s="18"/>
      <c r="F145" s="18"/>
      <c r="G145" s="18"/>
      <c r="H145" s="18"/>
      <c r="I145" s="18"/>
      <c r="J145" s="18"/>
      <c r="K145" s="18">
        <f t="shared" si="19"/>
        <v>0</v>
      </c>
    </row>
    <row r="146" spans="1:11" ht="15.75">
      <c r="A146" s="37"/>
      <c r="B146" s="5" t="s">
        <v>14</v>
      </c>
      <c r="C146" s="18"/>
      <c r="D146" s="18"/>
      <c r="E146" s="18">
        <v>150</v>
      </c>
      <c r="F146" s="18">
        <v>150</v>
      </c>
      <c r="G146" s="18">
        <v>150</v>
      </c>
      <c r="H146" s="18">
        <v>150</v>
      </c>
      <c r="I146" s="18">
        <v>150</v>
      </c>
      <c r="J146" s="18">
        <v>150</v>
      </c>
      <c r="K146" s="18">
        <f t="shared" si="19"/>
        <v>900</v>
      </c>
    </row>
    <row r="147" spans="1:11" ht="15.75">
      <c r="A147" s="37"/>
      <c r="B147" s="5" t="s">
        <v>15</v>
      </c>
      <c r="C147" s="18"/>
      <c r="D147" s="18"/>
      <c r="E147" s="18">
        <v>1125</v>
      </c>
      <c r="F147" s="18">
        <v>1125</v>
      </c>
      <c r="G147" s="18">
        <v>1125</v>
      </c>
      <c r="H147" s="18">
        <v>1125</v>
      </c>
      <c r="I147" s="18">
        <v>1125</v>
      </c>
      <c r="J147" s="18">
        <v>1125</v>
      </c>
      <c r="K147" s="18">
        <f t="shared" si="19"/>
        <v>6750</v>
      </c>
    </row>
    <row r="148" spans="1:11" ht="15.75">
      <c r="A148" s="37"/>
      <c r="B148" s="16" t="s">
        <v>16</v>
      </c>
      <c r="C148" s="17"/>
      <c r="D148" s="17"/>
      <c r="E148" s="17">
        <f aca="true" t="shared" si="23" ref="E148:J148">SUM(E143:E147)</f>
        <v>1775</v>
      </c>
      <c r="F148" s="17">
        <f t="shared" si="23"/>
        <v>1775</v>
      </c>
      <c r="G148" s="17">
        <f t="shared" si="23"/>
        <v>1775</v>
      </c>
      <c r="H148" s="17">
        <f t="shared" si="23"/>
        <v>1775</v>
      </c>
      <c r="I148" s="17">
        <f t="shared" si="23"/>
        <v>1775</v>
      </c>
      <c r="J148" s="17">
        <f t="shared" si="23"/>
        <v>1775</v>
      </c>
      <c r="K148" s="17">
        <f t="shared" si="19"/>
        <v>10650</v>
      </c>
    </row>
    <row r="149" spans="1:11" ht="15.75">
      <c r="A149" s="40"/>
      <c r="B149" s="30" t="s">
        <v>11</v>
      </c>
      <c r="C149" s="12">
        <f aca="true" t="shared" si="24" ref="C149:D151">SUM(C10+C16+C22+C28+C34+C40+C46+C52+C58+C64+C71+C77+C83+C89+C95+C101+C107+C113+C119+C125+C131+C137)</f>
        <v>2094.2</v>
      </c>
      <c r="D149" s="12">
        <f t="shared" si="24"/>
        <v>6023.1</v>
      </c>
      <c r="E149" s="12">
        <f aca="true" t="shared" si="25" ref="E149:J149">SUM(E10+E16+E22+E28+E34+E40+E46+E52+E58+E64+E71+E77+E83+E89+E95+E101+E107+E113+E119+E125+E131+E137+E143)</f>
        <v>16245.6</v>
      </c>
      <c r="F149" s="12">
        <f t="shared" si="25"/>
        <v>11149.7</v>
      </c>
      <c r="G149" s="12">
        <f t="shared" si="25"/>
        <v>5643.5</v>
      </c>
      <c r="H149" s="12">
        <f t="shared" si="25"/>
        <v>4622.6</v>
      </c>
      <c r="I149" s="12">
        <f t="shared" si="25"/>
        <v>4550</v>
      </c>
      <c r="J149" s="12">
        <f t="shared" si="25"/>
        <v>4475</v>
      </c>
      <c r="K149" s="12">
        <f t="shared" si="19"/>
        <v>54803.700000000004</v>
      </c>
    </row>
    <row r="150" spans="1:11" ht="15.75">
      <c r="A150" s="40"/>
      <c r="B150" s="30" t="s">
        <v>12</v>
      </c>
      <c r="C150" s="12">
        <f t="shared" si="24"/>
        <v>1000</v>
      </c>
      <c r="D150" s="12">
        <f t="shared" si="24"/>
        <v>3193</v>
      </c>
      <c r="E150" s="12">
        <f>SUM(E11+E17+E23+E29+E35+E41+E47+E53+E59+E65+E72+E78+E84+E90+E96+E102+E108+E114+E120+E126+E132+E138+E144)</f>
        <v>0</v>
      </c>
      <c r="F150" s="12">
        <f aca="true" t="shared" si="26" ref="F150:J151">SUM(F11+F17+F23+F29+F35+F41+F47+F53+F59+F65+F72+F78+F84+F90+F96+F102+F108+F114+F120+F126+F132+F138)</f>
        <v>170.3</v>
      </c>
      <c r="G150" s="12">
        <f t="shared" si="26"/>
        <v>0</v>
      </c>
      <c r="H150" s="12">
        <f t="shared" si="26"/>
        <v>0</v>
      </c>
      <c r="I150" s="12">
        <f t="shared" si="26"/>
        <v>0</v>
      </c>
      <c r="J150" s="12">
        <f t="shared" si="26"/>
        <v>0</v>
      </c>
      <c r="K150" s="12">
        <f t="shared" si="19"/>
        <v>4363.3</v>
      </c>
    </row>
    <row r="151" spans="1:11" ht="15.75">
      <c r="A151" s="40"/>
      <c r="B151" s="30" t="s">
        <v>13</v>
      </c>
      <c r="C151" s="12">
        <f t="shared" si="24"/>
        <v>0</v>
      </c>
      <c r="D151" s="12">
        <f t="shared" si="24"/>
        <v>0</v>
      </c>
      <c r="E151" s="12">
        <f>SUM(E12+E18+E24+E30+E36+E42+E48+E54+E60+E66+E73+E79+E85+E91+E97+E103+E109+E115+E121+E127+E133+E139+E145)</f>
        <v>0</v>
      </c>
      <c r="F151" s="12">
        <f t="shared" si="26"/>
        <v>0</v>
      </c>
      <c r="G151" s="12">
        <f t="shared" si="26"/>
        <v>0</v>
      </c>
      <c r="H151" s="12">
        <f t="shared" si="26"/>
        <v>0</v>
      </c>
      <c r="I151" s="12">
        <f t="shared" si="26"/>
        <v>0</v>
      </c>
      <c r="J151" s="12">
        <f t="shared" si="26"/>
        <v>0</v>
      </c>
      <c r="K151" s="12">
        <f t="shared" si="19"/>
        <v>0</v>
      </c>
    </row>
    <row r="152" spans="1:11" ht="29.25" customHeight="1">
      <c r="A152" s="40"/>
      <c r="B152" s="31" t="s">
        <v>41</v>
      </c>
      <c r="C152" s="12">
        <f>SUM(C13+C19+C25+C31+C37+C43+C49+C55+C61+C74+C80+C86+C92+C98+C104+C110++C116+C122+C128+C134+C140)</f>
        <v>0</v>
      </c>
      <c r="D152" s="12">
        <f>SUM(D13+D19+D25+D31+D37+D43+D49+D55+D61+D74+D80+D86+D92+D98+D104+D110++D116+D122+D128+D134+D140)</f>
        <v>308.3</v>
      </c>
      <c r="E152" s="12">
        <f aca="true" t="shared" si="27" ref="E152:J152">SUM(E13+E19+E25+E31+E37+E43+E49+E55+E61+E74+E80+E86+E92+E98+E104+E110++E116+E122+E128+E134+E140+E146)</f>
        <v>2179</v>
      </c>
      <c r="F152" s="12">
        <f t="shared" si="27"/>
        <v>2117</v>
      </c>
      <c r="G152" s="12">
        <f t="shared" si="27"/>
        <v>1887.7</v>
      </c>
      <c r="H152" s="12">
        <f t="shared" si="27"/>
        <v>2035</v>
      </c>
      <c r="I152" s="12">
        <f t="shared" si="27"/>
        <v>2345</v>
      </c>
      <c r="J152" s="12">
        <f t="shared" si="27"/>
        <v>2430</v>
      </c>
      <c r="K152" s="12">
        <f t="shared" si="19"/>
        <v>13302</v>
      </c>
    </row>
    <row r="153" spans="1:11" ht="15.75">
      <c r="A153" s="40"/>
      <c r="B153" s="30" t="s">
        <v>27</v>
      </c>
      <c r="C153" s="12">
        <f aca="true" t="shared" si="28" ref="C153:J153">SUM(C68)</f>
        <v>400</v>
      </c>
      <c r="D153" s="12">
        <f t="shared" si="28"/>
        <v>1000</v>
      </c>
      <c r="E153" s="12">
        <f t="shared" si="28"/>
        <v>600</v>
      </c>
      <c r="F153" s="12">
        <f t="shared" si="28"/>
        <v>0</v>
      </c>
      <c r="G153" s="12">
        <f t="shared" si="28"/>
        <v>0</v>
      </c>
      <c r="H153" s="12">
        <f t="shared" si="28"/>
        <v>0</v>
      </c>
      <c r="I153" s="12">
        <f t="shared" si="28"/>
        <v>0</v>
      </c>
      <c r="J153" s="12">
        <f t="shared" si="28"/>
        <v>0</v>
      </c>
      <c r="K153" s="12">
        <f t="shared" si="19"/>
        <v>2000</v>
      </c>
    </row>
    <row r="154" spans="1:11" ht="15.75">
      <c r="A154" s="40"/>
      <c r="B154" s="30" t="s">
        <v>26</v>
      </c>
      <c r="C154" s="12">
        <f aca="true" t="shared" si="29" ref="C154:J154">SUM(C67)</f>
        <v>1000</v>
      </c>
      <c r="D154" s="12">
        <f t="shared" si="29"/>
        <v>1000</v>
      </c>
      <c r="E154" s="12">
        <f t="shared" si="29"/>
        <v>1000</v>
      </c>
      <c r="F154" s="12">
        <f t="shared" si="29"/>
        <v>0</v>
      </c>
      <c r="G154" s="12">
        <f t="shared" si="29"/>
        <v>0</v>
      </c>
      <c r="H154" s="12">
        <f t="shared" si="29"/>
        <v>0</v>
      </c>
      <c r="I154" s="12">
        <f t="shared" si="29"/>
        <v>0</v>
      </c>
      <c r="J154" s="12">
        <f t="shared" si="29"/>
        <v>0</v>
      </c>
      <c r="K154" s="12">
        <f t="shared" si="19"/>
        <v>3000</v>
      </c>
    </row>
    <row r="155" spans="1:11" ht="15.75">
      <c r="A155" s="40"/>
      <c r="B155" s="30" t="s">
        <v>15</v>
      </c>
      <c r="C155" s="12">
        <f>SUM(C14+C20+C26+C32+C38+C44+C50+C56+C62+C69+C75+C81+C87+C93+C99+C105+C111+C117+C123+C129+C135+C141)</f>
        <v>0</v>
      </c>
      <c r="D155" s="12">
        <f>SUM(D14+D20+D26+D32+D38+D44+D50+D56+D62+D69+D75+D81+D87+D93+D99+D105+D111+D117+D123+D129+D135+D141)</f>
        <v>2312.6</v>
      </c>
      <c r="E155" s="12">
        <f aca="true" t="shared" si="30" ref="E155:J155">SUM(E14+E20+E26+E32+E38+E44+E50+E56+E62+E69+E75+E81+E87+E93+E99+E105+E111+E117+E123+E129+E135+E141+E147)</f>
        <v>7945</v>
      </c>
      <c r="F155" s="12">
        <f t="shared" si="30"/>
        <v>10329.7</v>
      </c>
      <c r="G155" s="12">
        <f t="shared" si="30"/>
        <v>12358</v>
      </c>
      <c r="H155" s="12">
        <f t="shared" si="30"/>
        <v>13800</v>
      </c>
      <c r="I155" s="12">
        <f t="shared" si="30"/>
        <v>13875</v>
      </c>
      <c r="J155" s="12">
        <f t="shared" si="30"/>
        <v>13500</v>
      </c>
      <c r="K155" s="12">
        <f t="shared" si="19"/>
        <v>74120.3</v>
      </c>
    </row>
    <row r="156" spans="1:11" ht="15.75">
      <c r="A156" s="40"/>
      <c r="B156" s="32" t="s">
        <v>42</v>
      </c>
      <c r="C156" s="33">
        <f aca="true" t="shared" si="31" ref="C156:K156">SUM(C149:C155)</f>
        <v>4494.2</v>
      </c>
      <c r="D156" s="33">
        <f t="shared" si="31"/>
        <v>13837</v>
      </c>
      <c r="E156" s="33">
        <f t="shared" si="31"/>
        <v>27969.6</v>
      </c>
      <c r="F156" s="33">
        <f t="shared" si="31"/>
        <v>23766.7</v>
      </c>
      <c r="G156" s="33">
        <f t="shared" si="31"/>
        <v>19889.2</v>
      </c>
      <c r="H156" s="33">
        <f t="shared" si="31"/>
        <v>20457.6</v>
      </c>
      <c r="I156" s="33">
        <f t="shared" si="31"/>
        <v>20770</v>
      </c>
      <c r="J156" s="33">
        <f t="shared" si="31"/>
        <v>20405</v>
      </c>
      <c r="K156" s="33">
        <f t="shared" si="31"/>
        <v>151589.3</v>
      </c>
    </row>
    <row r="157" spans="3:11" ht="12.75">
      <c r="C157" s="34"/>
      <c r="D157" s="34"/>
      <c r="E157" s="34"/>
      <c r="F157" s="34"/>
      <c r="G157" s="34"/>
      <c r="H157" s="34"/>
      <c r="I157" s="34"/>
      <c r="J157" s="34"/>
      <c r="K157" s="34"/>
    </row>
  </sheetData>
  <mergeCells count="28">
    <mergeCell ref="A131:A136"/>
    <mergeCell ref="A137:A142"/>
    <mergeCell ref="A143:A148"/>
    <mergeCell ref="A149:A156"/>
    <mergeCell ref="A107:A112"/>
    <mergeCell ref="A113:A118"/>
    <mergeCell ref="A119:A124"/>
    <mergeCell ref="A125:A130"/>
    <mergeCell ref="A83:A88"/>
    <mergeCell ref="A89:A94"/>
    <mergeCell ref="A95:A100"/>
    <mergeCell ref="A101:A106"/>
    <mergeCell ref="A58:A63"/>
    <mergeCell ref="A64:A70"/>
    <mergeCell ref="A71:A76"/>
    <mergeCell ref="A77:A82"/>
    <mergeCell ref="A34:A39"/>
    <mergeCell ref="A40:A45"/>
    <mergeCell ref="A46:A51"/>
    <mergeCell ref="A52:A57"/>
    <mergeCell ref="A10:A15"/>
    <mergeCell ref="A16:A21"/>
    <mergeCell ref="A22:A27"/>
    <mergeCell ref="A28:A33"/>
    <mergeCell ref="A1:K1"/>
    <mergeCell ref="A2:K2"/>
    <mergeCell ref="A3:K3"/>
    <mergeCell ref="A4:K4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 scale="77" r:id="rId1"/>
  <rowBreaks count="3" manualBreakCount="3">
    <brk id="39" max="255" man="1"/>
    <brk id="82" max="255" man="1"/>
    <brk id="124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71093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