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en_skoroszyt" defaultThemeVersion="124226"/>
  <bookViews>
    <workbookView xWindow="0" yWindow="0" windowWidth="20400" windowHeight="7530"/>
  </bookViews>
  <sheets>
    <sheet name="Dane" sheetId="1" r:id="rId1"/>
  </sheets>
  <definedNames>
    <definedName name="_xlnm._FilterDatabase" localSheetId="0" hidden="1">Dane!$A$2:$AJ$39</definedName>
  </definedNames>
  <calcPr calcId="171027"/>
</workbook>
</file>

<file path=xl/calcChain.xml><?xml version="1.0" encoding="utf-8"?>
<calcChain xmlns="http://schemas.openxmlformats.org/spreadsheetml/2006/main">
  <c r="K54" i="1"/>
  <c r="J54"/>
  <c r="I54" l="1"/>
  <c r="H54"/>
  <c r="F54"/>
  <c r="AJ34"/>
  <c r="AJ33"/>
  <c r="AJ32"/>
  <c r="AJ31"/>
  <c r="AJ30"/>
  <c r="AJ29"/>
  <c r="AJ28"/>
  <c r="AJ27"/>
  <c r="AJ26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7"/>
  <c r="AJ6"/>
  <c r="AJ5"/>
  <c r="AJ4"/>
  <c r="AJ35"/>
  <c r="AJ36"/>
  <c r="AJ37"/>
  <c r="AH25" l="1"/>
  <c r="AF25"/>
  <c r="AD25"/>
  <c r="AB25"/>
  <c r="AA25"/>
  <c r="Z25"/>
  <c r="AJ25" l="1"/>
  <c r="AJ38" s="1"/>
  <c r="S38"/>
</calcChain>
</file>

<file path=xl/sharedStrings.xml><?xml version="1.0" encoding="utf-8"?>
<sst xmlns="http://schemas.openxmlformats.org/spreadsheetml/2006/main" count="517" uniqueCount="177">
  <si>
    <t>LP</t>
  </si>
  <si>
    <t>Nazwa obiektu</t>
  </si>
  <si>
    <t>Adres Obiektu</t>
  </si>
  <si>
    <t>Dane OSD</t>
  </si>
  <si>
    <t>Nazwa Obecnego Sprzedawcy</t>
  </si>
  <si>
    <t>Okres obowiązywania obecnej umowy sprzedażowej/okres wypowiedzenia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</si>
  <si>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</si>
  <si>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</si>
  <si>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</si>
  <si>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</si>
  <si>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</si>
  <si>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</si>
  <si>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</si>
  <si>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</si>
  <si>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</si>
  <si>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</si>
  <si>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</si>
  <si>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</si>
  <si>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</si>
  <si>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</si>
  <si>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</si>
  <si>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</si>
  <si>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</si>
  <si>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</si>
  <si>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</si>
  <si>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>marzec</t>
  </si>
  <si>
    <t>luty</t>
  </si>
  <si>
    <t>styczeń</t>
  </si>
  <si>
    <t>W - 1.1</t>
  </si>
  <si>
    <t>W - 2.1</t>
  </si>
  <si>
    <t>W - 3.6</t>
  </si>
  <si>
    <t>W - 4</t>
  </si>
  <si>
    <t>W - 5.1</t>
  </si>
  <si>
    <t>suma</t>
  </si>
  <si>
    <t>Zmiana Sprzedawcy</t>
  </si>
  <si>
    <t>PGNiG</t>
  </si>
  <si>
    <t>pierwsza</t>
  </si>
  <si>
    <t>Płatnik podatku akcyzowego</t>
  </si>
  <si>
    <t>Nr gazomierza</t>
  </si>
  <si>
    <t>Hutnika 4</t>
  </si>
  <si>
    <t>63-800</t>
  </si>
  <si>
    <t>Gostyń</t>
  </si>
  <si>
    <t>GOK "Hutnik"</t>
  </si>
  <si>
    <t>Bojanowskiego 7</t>
  </si>
  <si>
    <t>Kino</t>
  </si>
  <si>
    <t>Kościelna 5</t>
  </si>
  <si>
    <t>Muzeum</t>
  </si>
  <si>
    <t>Fabryczna 1</t>
  </si>
  <si>
    <t>ZGKiM</t>
  </si>
  <si>
    <t>1 Maja 1</t>
  </si>
  <si>
    <t>Polna 72A</t>
  </si>
  <si>
    <t>Szalety</t>
  </si>
  <si>
    <t>Łazienna 1</t>
  </si>
  <si>
    <t xml:space="preserve">Świetlica </t>
  </si>
  <si>
    <t>Brzezie 301m2</t>
  </si>
  <si>
    <t>Os. Konstytucji 3 Maja dz. 2086/20</t>
  </si>
  <si>
    <t>Kosowo 28</t>
  </si>
  <si>
    <t>Targowisko</t>
  </si>
  <si>
    <t>Ośrodek Sportu i Rekreacji</t>
  </si>
  <si>
    <t>Starogostyńska 9A</t>
  </si>
  <si>
    <t>Wrocławska 264</t>
  </si>
  <si>
    <t>Szkoła Podstawowa nr 2 im. T. Kutrzeby</t>
  </si>
  <si>
    <t>Strzelecka 28</t>
  </si>
  <si>
    <t>Szkoła Podstawowa im. Jana Pawła II</t>
  </si>
  <si>
    <t>Kościelna 4</t>
  </si>
  <si>
    <t>Graniczna 1</t>
  </si>
  <si>
    <t>Szkoła Podstawowa nr 5 im.ks.Fr. Olejniczaka</t>
  </si>
  <si>
    <t>Rynek 2</t>
  </si>
  <si>
    <t>Ratusz</t>
  </si>
  <si>
    <t>Hutnika 3</t>
  </si>
  <si>
    <t>Wrocławska 250</t>
  </si>
  <si>
    <t>Miejsko-Gminny Ośrodek Pomocy Społecznej</t>
  </si>
  <si>
    <t>Mostowa 9</t>
  </si>
  <si>
    <t>Przedszkole Miejskie nr 5</t>
  </si>
  <si>
    <t>Mostowa 10</t>
  </si>
  <si>
    <t>Przedszkole Miejskie nr 7</t>
  </si>
  <si>
    <t>Wrocławska 255</t>
  </si>
  <si>
    <t>Przedszkole Miejskie nr 1</t>
  </si>
  <si>
    <t>Kręgielnia</t>
  </si>
  <si>
    <t>Strzelecka 27</t>
  </si>
  <si>
    <t>Biuro</t>
  </si>
  <si>
    <t>Mieszkanie + Szatnia</t>
  </si>
  <si>
    <t>Sportowa 1</t>
  </si>
  <si>
    <t>Pływalnia</t>
  </si>
  <si>
    <t>ZW</t>
  </si>
  <si>
    <t>05088309</t>
  </si>
  <si>
    <t>00120101</t>
  </si>
  <si>
    <t>00323188</t>
  </si>
  <si>
    <t>00331248</t>
  </si>
  <si>
    <t>00063917</t>
  </si>
  <si>
    <t>00086490</t>
  </si>
  <si>
    <t>041718</t>
  </si>
  <si>
    <t>05667580</t>
  </si>
  <si>
    <t>00290874</t>
  </si>
  <si>
    <t>000241</t>
  </si>
  <si>
    <t>000239</t>
  </si>
  <si>
    <t>000151</t>
  </si>
  <si>
    <t>00000747</t>
  </si>
  <si>
    <t>094097</t>
  </si>
  <si>
    <t>00204264</t>
  </si>
  <si>
    <t>00388297</t>
  </si>
  <si>
    <t>00006833</t>
  </si>
  <si>
    <t>05667674</t>
  </si>
  <si>
    <t>Kosowo 59</t>
  </si>
  <si>
    <t>TAK</t>
  </si>
  <si>
    <t>070826</t>
  </si>
  <si>
    <t>kolejna</t>
  </si>
  <si>
    <t>Fortum Marketing and Sales Polska S.A.</t>
  </si>
  <si>
    <t>Siemowo 102</t>
  </si>
  <si>
    <t>Łąkowa 5 dz.1288</t>
  </si>
  <si>
    <t>093709</t>
  </si>
  <si>
    <t>Sportowa 1C</t>
  </si>
  <si>
    <t>00225086</t>
  </si>
  <si>
    <t>018257</t>
  </si>
  <si>
    <t>Sportowa 1 dz.8/4</t>
  </si>
  <si>
    <t>00051285</t>
  </si>
  <si>
    <t>Gostyński Ośrodek Kultury "Hutnik", ul. Hutnika 4, 63-800 Gostyń</t>
  </si>
  <si>
    <t>Muzeum w Gostyniu, ul. Kościelna 5, 63-800 Gostyń</t>
  </si>
  <si>
    <t xml:space="preserve">Nabywca: Gmina Gostyń, ul. Rynek 2, 63-800 Gostyń, Odbiorca: Szkoła Podstawowa im. Jana Pawła II w Siemowie, Siemowo 102, 63-800 Gostyń </t>
  </si>
  <si>
    <t>Nabywca/Odbiorca: Gmina Gostyń, ul. Rynek 2 63-800 Gostyń</t>
  </si>
  <si>
    <t>Nabywca: Gmina Gostyń, ul. Rynek 2, 63-800 Gostyń, Odbiorca: Miejsko-Gminny Ośrodek Pomocy Społecznej w Gostyniu, ul. Wrocławska 250, 63-800 Gostyń</t>
  </si>
  <si>
    <t xml:space="preserve">Nabywca: Gmina Gostyń, ul. Rynek 2, 63-800 Gostyń, Odbiorca: Przedszkole Miejskie nr 5 im. Kubusia Puchatka w Gostyniu, ul. Mostowa 9, 63-800 Gostyń </t>
  </si>
  <si>
    <t>Nabywca: Gmina Gostyń, ul. Rynek 2, 63-800 Gostyń, Odbiorca: Przedszkole Miejskie nr 7, ul. Mostowa 10, 63-800 Gostyń</t>
  </si>
  <si>
    <t>Nabywca: Gmina Gostyń, ul. Rynek 2, 63-800 Gostyń, Odbiorca: Przedszkole Miejskie nr 1, ul. Wrocławska 255, 63-800 Gostyń</t>
  </si>
  <si>
    <t xml:space="preserve">Nabywca: Gmina Gostyń, ul. Rynek 2, 63-800 Gostyń, Odbiorca: Ośrodek Sportu i Rekreacji, ul. Starogostyńska 9a, 63-800 Gostyń </t>
  </si>
  <si>
    <t>Nabywca/Odbiorca: Gmina Gostyń, ul. Rynek 2, 63-800 Gostyń</t>
  </si>
  <si>
    <t>Dane NABYWCY/ODBIORCY</t>
  </si>
  <si>
    <t>Okres trwania zamówienia, data od….. Do…..</t>
  </si>
  <si>
    <t>podsumowanie wg grup taryfowych:</t>
  </si>
  <si>
    <t>Grupa taryfowa</t>
  </si>
  <si>
    <t>Ilość ppg</t>
  </si>
  <si>
    <t>Ilość m-cy</t>
  </si>
  <si>
    <t>Suma mocy</t>
  </si>
  <si>
    <t>ilość godz.X ilość dni (365) X moc</t>
  </si>
  <si>
    <t>W-5.1</t>
  </si>
  <si>
    <t>Płatnik pod. Akcyz.</t>
  </si>
  <si>
    <t>W-4</t>
  </si>
  <si>
    <t>W-3.6</t>
  </si>
  <si>
    <t>W-2.1</t>
  </si>
  <si>
    <t>W-1.1</t>
  </si>
  <si>
    <t>Nazwa oraz adres</t>
  </si>
  <si>
    <t>Szkoła Podstawowa nr 1 z Oddziałami Integracyjnymi im. Czarnego Legionu</t>
  </si>
  <si>
    <t>Nabywca: Gmina Gostyń, ul. Rynek 2, 63-800 Gostyń, Odbiorca: Ośrodek Sportu i Rekreacji , ul. Starogostyńska 9a, 63-800 Gostyń</t>
  </si>
  <si>
    <t>01.07.2018 do 30.06.2019</t>
  </si>
  <si>
    <t>PL0031946858</t>
  </si>
  <si>
    <t>Uwagi</t>
  </si>
  <si>
    <t>PL0031910826</t>
  </si>
  <si>
    <t xml:space="preserve">Nabywca: Gmina Gostyń, ul. Rynek 2, 63-800 Gostyń, Odbiorca: Szkoła Podstawowa Nr 1 im. Czarnego Legionu w Gostyniu , ul. Helsztyńskiego 8, 63-800 Gostyń </t>
  </si>
  <si>
    <t>Kościelna 3</t>
  </si>
  <si>
    <t>PL0031910872</t>
  </si>
  <si>
    <t>Nabywca: Gmina Gostyń, ul. Rynek 2, 63-800 Gostyń, Odbiorca: Ośrodek Sportu i Rekreacji w Gostyniu, ul. Starogostyńska 9a, 63-800 Gostyń</t>
  </si>
  <si>
    <t>05714142</t>
  </si>
  <si>
    <t>PL0031910240</t>
  </si>
  <si>
    <t>Nabywca: Gmina Gostyń, ul. Rynek 2, 63-800 Gostyń, Odbiorca: Szkoła Podstawowa nr 3 z Oddziałami Dwujęzycznymi  w Gostyniu, ul. Hutnika 3, 63-800 Gostyń</t>
  </si>
  <si>
    <t xml:space="preserve">Szkoła Podstawowa nr 3 z Oddziałami Dwujęzycznymi </t>
  </si>
  <si>
    <t>Nabywca: Gmina Gostyń, ul. Rynek 2, 63-800 Gostyń, Odbiorca: Szkoła Podstawowa nr 5 im.ks.Fr. Olejniczaka w Gostyniu, ul. Graniczna 1, 63-800 Gostyń</t>
  </si>
  <si>
    <t xml:space="preserve">Nabywca: Gmina Gostyń, ul. Rynek 2, 63-800 Gostyń, Odbiorca: Szkoła Podstawowa nr 2 im. Tadeusza Kutrzeby, ul. Wrocławska 264, 63-800 Gostyń </t>
  </si>
  <si>
    <t>PL0031910241</t>
  </si>
  <si>
    <t>Siemowo  470/10</t>
  </si>
  <si>
    <t>0012272000</t>
  </si>
  <si>
    <t>0716312005</t>
  </si>
  <si>
    <t xml:space="preserve">Nabywca: Gmina Gostyń, ul. Rynek 2, 63-800 Gostyń, Odbiorca: Szkoła Podstawowa nr 2 im. Gen.Tadeusza Kutrzeby, ul. Wrocławska 264, 63-800 Gostyń </t>
  </si>
  <si>
    <t>Brzezie 301</t>
  </si>
  <si>
    <t>Nabywca: Gmina Gostyń, ul. Rynek 2, 63-800 Gostyń, Odbiorca: Zakład Gospodarki Komunalnej i Mieszkaniowej,  ul. Nad Kanią 107, 63-800 Gostyń</t>
  </si>
  <si>
    <t>Nabywca: Gmina Gostyń, ul. Rynek 2, 63-800 Gostyń, Odbiorca: Zakład Gospodarki Komunalnej i Mieszkaniowej, ul. Nad Kanią 107, 63-800 Gostyń</t>
  </si>
  <si>
    <t>Nabywca: Gmina Gostyń Zakład Gospodarki Komunalnej i Mieszkaniowej Rynek 2, 63-800 Gostyń, Odbiorca: Zakład Gospodarki Komunalnej i Mieszkaniowej,  ul. Nad Kanią 107, 63-800 Gostyń</t>
  </si>
  <si>
    <t>PSG Sp. z .o. O/Poznań</t>
  </si>
  <si>
    <t>Nazwa</t>
  </si>
  <si>
    <t>30.06.2018 / umowa terminowa, nie wymaga wypowiedzenia</t>
  </si>
  <si>
    <t>Historyczne  zużycie gazu - suma - zamówienie podstawowe</t>
  </si>
  <si>
    <t>bezterminowa- 1 miesiąc wypowiedzenia, wypowiada Zamawiający</t>
  </si>
  <si>
    <t>Pł.</t>
  </si>
  <si>
    <t>x</t>
  </si>
  <si>
    <t>Historyczna wartość zużycia gazu za okres 12 m-cy (kWh) - zamówienie podstawowe</t>
  </si>
  <si>
    <t>Historyczna wartość zużycia gazu za okres 12 m-cy (kWh) - z prawem opcji 15%</t>
  </si>
  <si>
    <t>Zamawiający uzupełni niezwłocznie</t>
  </si>
  <si>
    <t>Nabywca: Gmina Gostyń, ul. Rynek 2, 63-800 Gostyń, Odbiorca: Zakład Gospodarki Komunalnej i Mieszkaniowej,ul. Nad Kanią 107, 63-800 Gostyń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</si>
</sst>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AJ56"/>
  <sheetViews>
    <sheetView tabSelected="1" zoomScale="90" zoomScaleNormal="90" workbookViewId="0">
      <pane xSplit="1" ySplit="3" topLeftCell="B4" activePane="bottomRight" state="frozen"/>
      <selection activeCell="A7" sqref="A7"/>
      <selection pane="topRight" activeCell="C7" sqref="C7"/>
      <selection pane="bottomLeft" activeCell="A12" sqref="A12"/>
      <selection pane="bottomRight" activeCell="P37" sqref="P37"/>
    </sheetView>
  </sheetViews>
  <sheetFormatPr defaultColWidth="35.85546875" defaultRowHeight="11.25"/>
  <cols>
    <col min="1" max="1" width="3.5703125" style="10" customWidth="1"/>
    <col min="2" max="2" width="64.5703125" style="11" customWidth="1"/>
    <col min="3" max="3" width="25.5703125" style="10" hidden="1" customWidth="1"/>
    <col min="4" max="4" width="9.28515625" style="10" hidden="1" customWidth="1"/>
    <col min="5" max="5" width="10" style="10" hidden="1" customWidth="1"/>
    <col min="6" max="6" width="10.140625" style="10" bestFit="1" customWidth="1"/>
    <col min="7" max="7" width="25.140625" style="11" customWidth="1"/>
    <col min="8" max="8" width="10" style="10" customWidth="1"/>
    <col min="9" max="9" width="15.140625" style="10" customWidth="1"/>
    <col min="10" max="10" width="14.5703125" style="10" customWidth="1"/>
    <col min="11" max="11" width="16.7109375" style="10" customWidth="1"/>
    <col min="12" max="12" width="9.7109375" style="10" customWidth="1"/>
    <col min="13" max="13" width="20.85546875" style="10" customWidth="1"/>
    <col min="14" max="14" width="39.5703125" style="10" customWidth="1"/>
    <col min="15" max="15" width="10" style="10" customWidth="1"/>
    <col min="16" max="16" width="28.28515625" style="11" customWidth="1"/>
    <col min="17" max="17" width="15" style="10" bestFit="1" customWidth="1"/>
    <col min="18" max="18" width="12.140625" style="10" customWidth="1"/>
    <col min="19" max="19" width="8.140625" style="10" customWidth="1"/>
    <col min="20" max="20" width="10.140625" style="10" customWidth="1"/>
    <col min="21" max="21" width="14.28515625" style="10" customWidth="1"/>
    <col min="22" max="22" width="88.140625" style="10" hidden="1" customWidth="1"/>
    <col min="23" max="23" width="23.140625" style="10" customWidth="1"/>
    <col min="24" max="35" width="12.7109375" style="10" customWidth="1"/>
    <col min="36" max="36" width="19.28515625" style="10" customWidth="1"/>
    <col min="37" max="16384" width="35.85546875" style="10"/>
  </cols>
  <sheetData>
    <row r="1" spans="1:36">
      <c r="A1" s="53"/>
      <c r="B1" s="54"/>
      <c r="C1" s="55"/>
      <c r="D1" s="55"/>
      <c r="E1" s="55"/>
      <c r="F1" s="53"/>
      <c r="G1" s="54"/>
      <c r="H1" s="53"/>
      <c r="I1" s="53"/>
      <c r="J1" s="53"/>
      <c r="K1" s="53"/>
      <c r="L1" s="53"/>
      <c r="M1" s="53"/>
      <c r="N1" s="53"/>
      <c r="O1" s="53"/>
      <c r="P1" s="54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</row>
    <row r="2" spans="1:36" s="14" customFormat="1" ht="39.75" customHeight="1">
      <c r="A2" s="46" t="s">
        <v>0</v>
      </c>
      <c r="B2" s="43" t="s">
        <v>126</v>
      </c>
      <c r="C2" s="44"/>
      <c r="D2" s="44"/>
      <c r="E2" s="44"/>
      <c r="F2" s="45"/>
      <c r="G2" s="46" t="s">
        <v>1</v>
      </c>
      <c r="H2" s="43" t="s">
        <v>2</v>
      </c>
      <c r="I2" s="48"/>
      <c r="J2" s="48"/>
      <c r="K2" s="48"/>
      <c r="L2" s="45"/>
      <c r="M2" s="35" t="s">
        <v>3</v>
      </c>
      <c r="N2" s="46" t="s">
        <v>4</v>
      </c>
      <c r="O2" s="46" t="s">
        <v>34</v>
      </c>
      <c r="P2" s="46" t="s">
        <v>5</v>
      </c>
      <c r="Q2" s="46" t="s">
        <v>6</v>
      </c>
      <c r="R2" s="46" t="s">
        <v>37</v>
      </c>
      <c r="S2" s="46" t="s">
        <v>7</v>
      </c>
      <c r="T2" s="46" t="s">
        <v>38</v>
      </c>
      <c r="U2" s="46" t="s">
        <v>8</v>
      </c>
      <c r="V2" s="46" t="s">
        <v>145</v>
      </c>
      <c r="W2" s="46" t="s">
        <v>127</v>
      </c>
      <c r="X2" s="36" t="s">
        <v>16</v>
      </c>
      <c r="Y2" s="36" t="s">
        <v>17</v>
      </c>
      <c r="Z2" s="36" t="s">
        <v>18</v>
      </c>
      <c r="AA2" s="36" t="s">
        <v>19</v>
      </c>
      <c r="AB2" s="36" t="s">
        <v>20</v>
      </c>
      <c r="AC2" s="36" t="s">
        <v>21</v>
      </c>
      <c r="AD2" s="36" t="s">
        <v>22</v>
      </c>
      <c r="AE2" s="36" t="s">
        <v>23</v>
      </c>
      <c r="AF2" s="36" t="s">
        <v>24</v>
      </c>
      <c r="AG2" s="36" t="s">
        <v>25</v>
      </c>
      <c r="AH2" s="36" t="s">
        <v>26</v>
      </c>
      <c r="AI2" s="36" t="s">
        <v>27</v>
      </c>
      <c r="AJ2" s="37" t="s">
        <v>169</v>
      </c>
    </row>
    <row r="3" spans="1:36" s="14" customFormat="1" ht="24.75" customHeight="1">
      <c r="A3" s="47"/>
      <c r="B3" s="37" t="s">
        <v>140</v>
      </c>
      <c r="C3" s="38" t="s">
        <v>9</v>
      </c>
      <c r="D3" s="38" t="s">
        <v>10</v>
      </c>
      <c r="E3" s="38" t="s">
        <v>11</v>
      </c>
      <c r="F3" s="37" t="s">
        <v>12</v>
      </c>
      <c r="G3" s="47"/>
      <c r="H3" s="43" t="s">
        <v>15</v>
      </c>
      <c r="I3" s="48"/>
      <c r="J3" s="45"/>
      <c r="K3" s="37" t="s">
        <v>10</v>
      </c>
      <c r="L3" s="37" t="s">
        <v>13</v>
      </c>
      <c r="M3" s="37" t="s">
        <v>167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39" t="s">
        <v>14</v>
      </c>
      <c r="Y3" s="39" t="s">
        <v>14</v>
      </c>
      <c r="Z3" s="39" t="s">
        <v>14</v>
      </c>
      <c r="AA3" s="39" t="s">
        <v>14</v>
      </c>
      <c r="AB3" s="39" t="s">
        <v>14</v>
      </c>
      <c r="AC3" s="39" t="s">
        <v>14</v>
      </c>
      <c r="AD3" s="39" t="s">
        <v>14</v>
      </c>
      <c r="AE3" s="39" t="s">
        <v>14</v>
      </c>
      <c r="AF3" s="39" t="s">
        <v>14</v>
      </c>
      <c r="AG3" s="39" t="s">
        <v>14</v>
      </c>
      <c r="AH3" s="39" t="s">
        <v>14</v>
      </c>
      <c r="AI3" s="39" t="s">
        <v>14</v>
      </c>
      <c r="AJ3" s="39" t="s">
        <v>14</v>
      </c>
    </row>
    <row r="4" spans="1:36" ht="29.25" customHeight="1">
      <c r="A4" s="15">
        <v>1</v>
      </c>
      <c r="B4" s="16" t="s">
        <v>116</v>
      </c>
      <c r="C4" s="17"/>
      <c r="D4" s="17"/>
      <c r="E4" s="17"/>
      <c r="F4" s="17">
        <v>6960011359</v>
      </c>
      <c r="G4" s="16" t="s">
        <v>42</v>
      </c>
      <c r="H4" s="40" t="s">
        <v>39</v>
      </c>
      <c r="I4" s="41"/>
      <c r="J4" s="42"/>
      <c r="K4" s="17" t="s">
        <v>40</v>
      </c>
      <c r="L4" s="17" t="s">
        <v>41</v>
      </c>
      <c r="M4" s="17" t="s">
        <v>166</v>
      </c>
      <c r="N4" s="17" t="s">
        <v>107</v>
      </c>
      <c r="O4" s="17" t="s">
        <v>106</v>
      </c>
      <c r="P4" s="18" t="s">
        <v>168</v>
      </c>
      <c r="Q4" s="17" t="s">
        <v>31</v>
      </c>
      <c r="R4" s="17" t="s">
        <v>84</v>
      </c>
      <c r="S4" s="17"/>
      <c r="T4" s="19" t="s">
        <v>85</v>
      </c>
      <c r="U4" s="17">
        <v>1303526054</v>
      </c>
      <c r="V4" s="17"/>
      <c r="W4" s="17" t="s">
        <v>143</v>
      </c>
      <c r="X4" s="20">
        <v>18639</v>
      </c>
      <c r="Y4" s="20">
        <v>15570</v>
      </c>
      <c r="Z4" s="20">
        <v>10085</v>
      </c>
      <c r="AA4" s="20">
        <v>0</v>
      </c>
      <c r="AB4" s="20">
        <v>0</v>
      </c>
      <c r="AC4" s="20">
        <v>0</v>
      </c>
      <c r="AD4" s="20">
        <v>0</v>
      </c>
      <c r="AE4" s="20">
        <v>4986</v>
      </c>
      <c r="AF4" s="20">
        <v>5093</v>
      </c>
      <c r="AG4" s="20">
        <v>15793</v>
      </c>
      <c r="AH4" s="20">
        <v>36065</v>
      </c>
      <c r="AI4" s="20">
        <v>21720</v>
      </c>
      <c r="AJ4" s="20">
        <f t="shared" ref="AJ4:AJ34" si="0">SUM(X4:AI4)</f>
        <v>127951</v>
      </c>
    </row>
    <row r="5" spans="1:36" ht="30.75" customHeight="1">
      <c r="A5" s="15">
        <v>2</v>
      </c>
      <c r="B5" s="16" t="s">
        <v>116</v>
      </c>
      <c r="C5" s="17"/>
      <c r="D5" s="17"/>
      <c r="E5" s="17"/>
      <c r="F5" s="17">
        <v>6960011359</v>
      </c>
      <c r="G5" s="16" t="s">
        <v>44</v>
      </c>
      <c r="H5" s="40" t="s">
        <v>43</v>
      </c>
      <c r="I5" s="41"/>
      <c r="J5" s="42"/>
      <c r="K5" s="17" t="s">
        <v>40</v>
      </c>
      <c r="L5" s="17" t="s">
        <v>41</v>
      </c>
      <c r="M5" s="17" t="s">
        <v>166</v>
      </c>
      <c r="N5" s="17" t="s">
        <v>107</v>
      </c>
      <c r="O5" s="17" t="s">
        <v>106</v>
      </c>
      <c r="P5" s="18" t="s">
        <v>168</v>
      </c>
      <c r="Q5" s="17" t="s">
        <v>31</v>
      </c>
      <c r="R5" s="17" t="s">
        <v>84</v>
      </c>
      <c r="S5" s="17"/>
      <c r="T5" s="17">
        <v>23025594</v>
      </c>
      <c r="U5" s="17">
        <v>1303439042</v>
      </c>
      <c r="V5" s="17"/>
      <c r="W5" s="17" t="s">
        <v>143</v>
      </c>
      <c r="X5" s="20">
        <v>26454</v>
      </c>
      <c r="Y5" s="20">
        <v>17900</v>
      </c>
      <c r="Z5" s="20">
        <v>12220</v>
      </c>
      <c r="AA5" s="20">
        <v>5751</v>
      </c>
      <c r="AB5" s="20">
        <v>0</v>
      </c>
      <c r="AC5" s="20">
        <v>0</v>
      </c>
      <c r="AD5" s="20">
        <v>0</v>
      </c>
      <c r="AE5" s="20">
        <v>9087</v>
      </c>
      <c r="AF5" s="20">
        <v>13938</v>
      </c>
      <c r="AG5" s="20">
        <v>18183</v>
      </c>
      <c r="AH5" s="20">
        <v>24785</v>
      </c>
      <c r="AI5" s="20">
        <v>33010</v>
      </c>
      <c r="AJ5" s="20">
        <f t="shared" si="0"/>
        <v>161328</v>
      </c>
    </row>
    <row r="6" spans="1:36" ht="27.75" customHeight="1">
      <c r="A6" s="15">
        <v>3</v>
      </c>
      <c r="B6" s="16" t="s">
        <v>117</v>
      </c>
      <c r="C6" s="17"/>
      <c r="D6" s="17"/>
      <c r="E6" s="17"/>
      <c r="F6" s="17">
        <v>6960011307</v>
      </c>
      <c r="G6" s="16" t="s">
        <v>46</v>
      </c>
      <c r="H6" s="40" t="s">
        <v>45</v>
      </c>
      <c r="I6" s="41"/>
      <c r="J6" s="42"/>
      <c r="K6" s="17" t="s">
        <v>40</v>
      </c>
      <c r="L6" s="17" t="s">
        <v>41</v>
      </c>
      <c r="M6" s="17" t="s">
        <v>166</v>
      </c>
      <c r="N6" s="17" t="s">
        <v>107</v>
      </c>
      <c r="O6" s="17" t="s">
        <v>106</v>
      </c>
      <c r="P6" s="18" t="s">
        <v>168</v>
      </c>
      <c r="Q6" s="17" t="s">
        <v>30</v>
      </c>
      <c r="R6" s="17" t="s">
        <v>84</v>
      </c>
      <c r="S6" s="17"/>
      <c r="T6" s="21" t="s">
        <v>115</v>
      </c>
      <c r="U6" s="17">
        <v>1303484041</v>
      </c>
      <c r="V6" s="17"/>
      <c r="W6" s="17" t="s">
        <v>143</v>
      </c>
      <c r="X6" s="20">
        <v>6657</v>
      </c>
      <c r="Y6" s="20">
        <v>6657</v>
      </c>
      <c r="Z6" s="20">
        <v>2192</v>
      </c>
      <c r="AA6" s="20">
        <v>2192</v>
      </c>
      <c r="AB6" s="20">
        <v>189</v>
      </c>
      <c r="AC6" s="20">
        <v>189</v>
      </c>
      <c r="AD6" s="20">
        <v>406</v>
      </c>
      <c r="AE6" s="20">
        <v>406</v>
      </c>
      <c r="AF6" s="20"/>
      <c r="AG6" s="20">
        <v>16972</v>
      </c>
      <c r="AH6" s="20">
        <v>10717</v>
      </c>
      <c r="AI6" s="20">
        <v>10717</v>
      </c>
      <c r="AJ6" s="20">
        <f t="shared" si="0"/>
        <v>57294</v>
      </c>
    </row>
    <row r="7" spans="1:36" ht="27.75" customHeight="1">
      <c r="A7" s="15">
        <v>4</v>
      </c>
      <c r="B7" s="16" t="s">
        <v>164</v>
      </c>
      <c r="C7" s="17"/>
      <c r="D7" s="17"/>
      <c r="E7" s="17"/>
      <c r="F7" s="17">
        <v>6961750343</v>
      </c>
      <c r="G7" s="16" t="s">
        <v>48</v>
      </c>
      <c r="H7" s="40" t="s">
        <v>49</v>
      </c>
      <c r="I7" s="41"/>
      <c r="J7" s="42"/>
      <c r="K7" s="17" t="s">
        <v>40</v>
      </c>
      <c r="L7" s="17" t="s">
        <v>41</v>
      </c>
      <c r="M7" s="17" t="s">
        <v>166</v>
      </c>
      <c r="N7" s="17" t="s">
        <v>107</v>
      </c>
      <c r="O7" s="17" t="s">
        <v>106</v>
      </c>
      <c r="P7" s="18" t="s">
        <v>168</v>
      </c>
      <c r="Q7" s="17" t="s">
        <v>28</v>
      </c>
      <c r="R7" s="17" t="s">
        <v>104</v>
      </c>
      <c r="S7" s="17"/>
      <c r="T7" s="17">
        <v>30174192</v>
      </c>
      <c r="U7" s="17">
        <v>1303451051</v>
      </c>
      <c r="V7" s="18"/>
      <c r="W7" s="17" t="s">
        <v>143</v>
      </c>
      <c r="X7" s="20">
        <v>5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f t="shared" si="0"/>
        <v>5</v>
      </c>
    </row>
    <row r="8" spans="1:36" ht="28.5" customHeight="1">
      <c r="A8" s="15">
        <v>5</v>
      </c>
      <c r="B8" s="16" t="s">
        <v>176</v>
      </c>
      <c r="C8" s="17"/>
      <c r="D8" s="17"/>
      <c r="E8" s="17"/>
      <c r="F8" s="17">
        <v>6961750343</v>
      </c>
      <c r="G8" s="16" t="s">
        <v>48</v>
      </c>
      <c r="H8" s="40" t="s">
        <v>47</v>
      </c>
      <c r="I8" s="41"/>
      <c r="J8" s="42"/>
      <c r="K8" s="17" t="s">
        <v>40</v>
      </c>
      <c r="L8" s="17" t="s">
        <v>41</v>
      </c>
      <c r="M8" s="17" t="s">
        <v>166</v>
      </c>
      <c r="N8" s="17" t="s">
        <v>107</v>
      </c>
      <c r="O8" s="17" t="s">
        <v>106</v>
      </c>
      <c r="P8" s="18" t="s">
        <v>168</v>
      </c>
      <c r="Q8" s="17" t="s">
        <v>30</v>
      </c>
      <c r="R8" s="17" t="s">
        <v>104</v>
      </c>
      <c r="S8" s="17"/>
      <c r="T8" s="17">
        <v>26944859</v>
      </c>
      <c r="U8" s="17">
        <v>1303487032</v>
      </c>
      <c r="V8" s="17"/>
      <c r="W8" s="17" t="s">
        <v>143</v>
      </c>
      <c r="X8" s="20">
        <v>11133</v>
      </c>
      <c r="Y8" s="20">
        <v>6002</v>
      </c>
      <c r="Z8" s="20">
        <v>2559</v>
      </c>
      <c r="AA8" s="20">
        <v>534</v>
      </c>
      <c r="AB8" s="20">
        <v>0</v>
      </c>
      <c r="AC8" s="20">
        <v>0</v>
      </c>
      <c r="AD8" s="20">
        <v>0</v>
      </c>
      <c r="AE8" s="20">
        <v>1695</v>
      </c>
      <c r="AF8" s="20">
        <v>3090</v>
      </c>
      <c r="AG8" s="20">
        <v>4605</v>
      </c>
      <c r="AH8" s="20">
        <v>6555</v>
      </c>
      <c r="AI8" s="20">
        <v>8632</v>
      </c>
      <c r="AJ8" s="20">
        <f t="shared" si="0"/>
        <v>44805</v>
      </c>
    </row>
    <row r="9" spans="1:36" ht="27" customHeight="1">
      <c r="A9" s="15">
        <v>6</v>
      </c>
      <c r="B9" s="16" t="s">
        <v>164</v>
      </c>
      <c r="C9" s="17"/>
      <c r="D9" s="17"/>
      <c r="E9" s="17"/>
      <c r="F9" s="17">
        <v>6961750343</v>
      </c>
      <c r="G9" s="16" t="s">
        <v>48</v>
      </c>
      <c r="H9" s="40" t="s">
        <v>50</v>
      </c>
      <c r="I9" s="41"/>
      <c r="J9" s="42"/>
      <c r="K9" s="17" t="s">
        <v>40</v>
      </c>
      <c r="L9" s="17" t="s">
        <v>41</v>
      </c>
      <c r="M9" s="17" t="s">
        <v>166</v>
      </c>
      <c r="N9" s="17" t="s">
        <v>107</v>
      </c>
      <c r="O9" s="17" t="s">
        <v>106</v>
      </c>
      <c r="P9" s="18" t="s">
        <v>168</v>
      </c>
      <c r="Q9" s="17" t="s">
        <v>29</v>
      </c>
      <c r="R9" s="17" t="s">
        <v>104</v>
      </c>
      <c r="S9" s="17"/>
      <c r="T9" s="21" t="s">
        <v>160</v>
      </c>
      <c r="U9" s="17">
        <v>1303526066</v>
      </c>
      <c r="V9" s="17"/>
      <c r="W9" s="17" t="s">
        <v>143</v>
      </c>
      <c r="X9" s="20">
        <v>4784</v>
      </c>
      <c r="Y9" s="20">
        <v>4784</v>
      </c>
      <c r="Z9" s="20">
        <v>4784</v>
      </c>
      <c r="AA9" s="20">
        <v>4784</v>
      </c>
      <c r="AB9" s="20">
        <v>4784</v>
      </c>
      <c r="AC9" s="20">
        <v>538</v>
      </c>
      <c r="AD9" s="20">
        <v>459</v>
      </c>
      <c r="AE9" s="20">
        <v>512</v>
      </c>
      <c r="AF9" s="20">
        <v>630</v>
      </c>
      <c r="AG9" s="20">
        <v>616</v>
      </c>
      <c r="AH9" s="20">
        <v>620</v>
      </c>
      <c r="AI9" s="20">
        <v>714</v>
      </c>
      <c r="AJ9" s="20">
        <f t="shared" si="0"/>
        <v>28009</v>
      </c>
    </row>
    <row r="10" spans="1:36" ht="30" customHeight="1">
      <c r="A10" s="15">
        <v>7</v>
      </c>
      <c r="B10" s="16" t="s">
        <v>176</v>
      </c>
      <c r="C10" s="17"/>
      <c r="D10" s="17"/>
      <c r="E10" s="17"/>
      <c r="F10" s="17">
        <v>6961750343</v>
      </c>
      <c r="G10" s="16" t="s">
        <v>51</v>
      </c>
      <c r="H10" s="40" t="s">
        <v>52</v>
      </c>
      <c r="I10" s="41"/>
      <c r="J10" s="42"/>
      <c r="K10" s="17" t="s">
        <v>40</v>
      </c>
      <c r="L10" s="17" t="s">
        <v>41</v>
      </c>
      <c r="M10" s="17" t="s">
        <v>166</v>
      </c>
      <c r="N10" s="17" t="s">
        <v>107</v>
      </c>
      <c r="O10" s="17" t="s">
        <v>106</v>
      </c>
      <c r="P10" s="18" t="s">
        <v>168</v>
      </c>
      <c r="Q10" s="17" t="s">
        <v>29</v>
      </c>
      <c r="R10" s="17" t="s">
        <v>104</v>
      </c>
      <c r="S10" s="17"/>
      <c r="T10" s="19" t="s">
        <v>86</v>
      </c>
      <c r="U10" s="17">
        <v>1303502010</v>
      </c>
      <c r="V10" s="17"/>
      <c r="W10" s="17" t="s">
        <v>143</v>
      </c>
      <c r="X10" s="20">
        <v>900</v>
      </c>
      <c r="Y10" s="20">
        <v>900</v>
      </c>
      <c r="Z10" s="20">
        <v>99</v>
      </c>
      <c r="AA10" s="20">
        <v>99</v>
      </c>
      <c r="AB10" s="20">
        <v>132</v>
      </c>
      <c r="AC10" s="20">
        <v>103</v>
      </c>
      <c r="AD10" s="20">
        <v>0</v>
      </c>
      <c r="AE10" s="20">
        <v>375</v>
      </c>
      <c r="AF10" s="20">
        <v>984</v>
      </c>
      <c r="AG10" s="20">
        <v>1345</v>
      </c>
      <c r="AH10" s="20">
        <v>2303</v>
      </c>
      <c r="AI10" s="20">
        <v>1121</v>
      </c>
      <c r="AJ10" s="20">
        <f t="shared" si="0"/>
        <v>8361</v>
      </c>
    </row>
    <row r="11" spans="1:36" ht="27" customHeight="1">
      <c r="A11" s="15">
        <v>8</v>
      </c>
      <c r="B11" s="16" t="s">
        <v>164</v>
      </c>
      <c r="C11" s="17"/>
      <c r="D11" s="17"/>
      <c r="E11" s="17"/>
      <c r="F11" s="17">
        <v>6961750343</v>
      </c>
      <c r="G11" s="16" t="s">
        <v>53</v>
      </c>
      <c r="H11" s="40" t="s">
        <v>54</v>
      </c>
      <c r="I11" s="41"/>
      <c r="J11" s="42"/>
      <c r="K11" s="17" t="s">
        <v>40</v>
      </c>
      <c r="L11" s="17" t="s">
        <v>41</v>
      </c>
      <c r="M11" s="17" t="s">
        <v>166</v>
      </c>
      <c r="N11" s="17" t="s">
        <v>107</v>
      </c>
      <c r="O11" s="17" t="s">
        <v>106</v>
      </c>
      <c r="P11" s="18" t="s">
        <v>168</v>
      </c>
      <c r="Q11" s="17" t="s">
        <v>29</v>
      </c>
      <c r="R11" s="17" t="s">
        <v>104</v>
      </c>
      <c r="S11" s="17"/>
      <c r="T11" s="21" t="s">
        <v>87</v>
      </c>
      <c r="U11" s="17">
        <v>1303440166</v>
      </c>
      <c r="V11" s="17"/>
      <c r="W11" s="17" t="s">
        <v>143</v>
      </c>
      <c r="X11" s="20">
        <v>582</v>
      </c>
      <c r="Y11" s="20">
        <v>582</v>
      </c>
      <c r="Z11" s="20">
        <v>582</v>
      </c>
      <c r="AA11" s="20">
        <v>582</v>
      </c>
      <c r="AB11" s="20">
        <v>582</v>
      </c>
      <c r="AC11" s="20">
        <v>0</v>
      </c>
      <c r="AD11" s="20">
        <v>0</v>
      </c>
      <c r="AE11" s="20">
        <v>683</v>
      </c>
      <c r="AF11" s="20">
        <v>664</v>
      </c>
      <c r="AG11" s="20">
        <v>1008</v>
      </c>
      <c r="AH11" s="20">
        <v>1727</v>
      </c>
      <c r="AI11" s="20">
        <v>1110</v>
      </c>
      <c r="AJ11" s="20">
        <f t="shared" si="0"/>
        <v>8102</v>
      </c>
    </row>
    <row r="12" spans="1:36" ht="22.5">
      <c r="A12" s="15">
        <v>9</v>
      </c>
      <c r="B12" s="16" t="s">
        <v>176</v>
      </c>
      <c r="C12" s="17"/>
      <c r="D12" s="17"/>
      <c r="E12" s="17"/>
      <c r="F12" s="17">
        <v>6961750343</v>
      </c>
      <c r="G12" s="16" t="s">
        <v>53</v>
      </c>
      <c r="H12" s="40" t="s">
        <v>55</v>
      </c>
      <c r="I12" s="41"/>
      <c r="J12" s="42"/>
      <c r="K12" s="17" t="s">
        <v>40</v>
      </c>
      <c r="L12" s="17" t="s">
        <v>41</v>
      </c>
      <c r="M12" s="17" t="s">
        <v>166</v>
      </c>
      <c r="N12" s="17" t="s">
        <v>107</v>
      </c>
      <c r="O12" s="17" t="s">
        <v>106</v>
      </c>
      <c r="P12" s="18" t="s">
        <v>168</v>
      </c>
      <c r="Q12" s="17" t="s">
        <v>30</v>
      </c>
      <c r="R12" s="17" t="s">
        <v>104</v>
      </c>
      <c r="S12" s="17"/>
      <c r="T12" s="21" t="s">
        <v>159</v>
      </c>
      <c r="U12" s="17">
        <v>1303514083</v>
      </c>
      <c r="V12" s="17"/>
      <c r="W12" s="17" t="s">
        <v>143</v>
      </c>
      <c r="X12" s="20">
        <v>8154</v>
      </c>
      <c r="Y12" s="20">
        <v>6002</v>
      </c>
      <c r="Z12" s="20">
        <v>3741</v>
      </c>
      <c r="AA12" s="20">
        <v>1160</v>
      </c>
      <c r="AB12" s="20">
        <v>653</v>
      </c>
      <c r="AC12" s="20">
        <v>573</v>
      </c>
      <c r="AD12" s="20">
        <v>712</v>
      </c>
      <c r="AE12" s="20">
        <v>1695</v>
      </c>
      <c r="AF12" s="20">
        <v>3331</v>
      </c>
      <c r="AG12" s="20">
        <v>4067</v>
      </c>
      <c r="AH12" s="20"/>
      <c r="AI12" s="20">
        <v>8265</v>
      </c>
      <c r="AJ12" s="20">
        <f t="shared" si="0"/>
        <v>38353</v>
      </c>
    </row>
    <row r="13" spans="1:36" ht="26.25" customHeight="1">
      <c r="A13" s="15">
        <v>10</v>
      </c>
      <c r="B13" s="16" t="s">
        <v>163</v>
      </c>
      <c r="C13" s="17"/>
      <c r="D13" s="17"/>
      <c r="E13" s="17"/>
      <c r="F13" s="17">
        <v>6961750343</v>
      </c>
      <c r="G13" s="16" t="s">
        <v>53</v>
      </c>
      <c r="H13" s="40" t="s">
        <v>56</v>
      </c>
      <c r="I13" s="41"/>
      <c r="J13" s="42"/>
      <c r="K13" s="17" t="s">
        <v>40</v>
      </c>
      <c r="L13" s="17" t="s">
        <v>41</v>
      </c>
      <c r="M13" s="17" t="s">
        <v>166</v>
      </c>
      <c r="N13" s="17" t="s">
        <v>107</v>
      </c>
      <c r="O13" s="17" t="s">
        <v>106</v>
      </c>
      <c r="P13" s="18" t="s">
        <v>168</v>
      </c>
      <c r="Q13" s="17" t="s">
        <v>29</v>
      </c>
      <c r="R13" s="17" t="s">
        <v>104</v>
      </c>
      <c r="S13" s="17"/>
      <c r="T13" s="21" t="s">
        <v>88</v>
      </c>
      <c r="U13" s="17">
        <v>1303419291</v>
      </c>
      <c r="V13" s="17"/>
      <c r="W13" s="17" t="s">
        <v>143</v>
      </c>
      <c r="X13" s="20">
        <v>527</v>
      </c>
      <c r="Y13" s="20">
        <v>527</v>
      </c>
      <c r="Z13" s="20">
        <v>527</v>
      </c>
      <c r="AA13" s="20">
        <v>527</v>
      </c>
      <c r="AB13" s="20">
        <v>527</v>
      </c>
      <c r="AC13" s="20">
        <v>0</v>
      </c>
      <c r="AD13" s="20">
        <v>230</v>
      </c>
      <c r="AE13" s="20">
        <v>455</v>
      </c>
      <c r="AF13" s="20">
        <v>46</v>
      </c>
      <c r="AG13" s="20">
        <v>1412</v>
      </c>
      <c r="AH13" s="20">
        <v>1484</v>
      </c>
      <c r="AI13" s="20">
        <v>521</v>
      </c>
      <c r="AJ13" s="20">
        <f t="shared" si="0"/>
        <v>6783</v>
      </c>
    </row>
    <row r="14" spans="1:36" ht="27.75" customHeight="1">
      <c r="A14" s="15">
        <v>11</v>
      </c>
      <c r="B14" s="16" t="s">
        <v>163</v>
      </c>
      <c r="C14" s="17"/>
      <c r="D14" s="17"/>
      <c r="E14" s="17"/>
      <c r="F14" s="17">
        <v>6961750343</v>
      </c>
      <c r="G14" s="16" t="s">
        <v>53</v>
      </c>
      <c r="H14" s="40" t="s">
        <v>158</v>
      </c>
      <c r="I14" s="41"/>
      <c r="J14" s="42"/>
      <c r="K14" s="17" t="s">
        <v>40</v>
      </c>
      <c r="L14" s="17" t="s">
        <v>41</v>
      </c>
      <c r="M14" s="17" t="s">
        <v>166</v>
      </c>
      <c r="N14" s="17" t="s">
        <v>107</v>
      </c>
      <c r="O14" s="17" t="s">
        <v>106</v>
      </c>
      <c r="P14" s="18" t="s">
        <v>168</v>
      </c>
      <c r="Q14" s="17" t="s">
        <v>28</v>
      </c>
      <c r="R14" s="17" t="s">
        <v>104</v>
      </c>
      <c r="S14" s="17"/>
      <c r="T14" s="21" t="s">
        <v>89</v>
      </c>
      <c r="U14" s="17">
        <v>1303419045</v>
      </c>
      <c r="V14" s="17"/>
      <c r="W14" s="17" t="s">
        <v>143</v>
      </c>
      <c r="X14" s="20">
        <v>275</v>
      </c>
      <c r="Y14" s="20">
        <v>5867</v>
      </c>
      <c r="Z14" s="20">
        <v>4299</v>
      </c>
      <c r="AA14" s="20">
        <v>2761</v>
      </c>
      <c r="AB14" s="20">
        <v>802</v>
      </c>
      <c r="AC14" s="20">
        <v>527</v>
      </c>
      <c r="AD14" s="20">
        <v>161</v>
      </c>
      <c r="AE14" s="20">
        <v>2185</v>
      </c>
      <c r="AF14" s="20">
        <v>3777</v>
      </c>
      <c r="AG14" s="20">
        <v>5009</v>
      </c>
      <c r="AH14" s="20">
        <v>7185</v>
      </c>
      <c r="AI14" s="20">
        <v>4575</v>
      </c>
      <c r="AJ14" s="20">
        <f t="shared" si="0"/>
        <v>37423</v>
      </c>
    </row>
    <row r="15" spans="1:36" ht="22.5">
      <c r="A15" s="15">
        <v>12</v>
      </c>
      <c r="B15" s="16" t="s">
        <v>164</v>
      </c>
      <c r="C15" s="17"/>
      <c r="D15" s="17"/>
      <c r="E15" s="17"/>
      <c r="F15" s="17">
        <v>6961750343</v>
      </c>
      <c r="G15" s="16" t="s">
        <v>57</v>
      </c>
      <c r="H15" s="40" t="s">
        <v>109</v>
      </c>
      <c r="I15" s="41"/>
      <c r="J15" s="42"/>
      <c r="K15" s="17" t="s">
        <v>40</v>
      </c>
      <c r="L15" s="17" t="s">
        <v>41</v>
      </c>
      <c r="M15" s="17" t="s">
        <v>166</v>
      </c>
      <c r="N15" s="17" t="s">
        <v>107</v>
      </c>
      <c r="O15" s="17" t="s">
        <v>106</v>
      </c>
      <c r="P15" s="18" t="s">
        <v>168</v>
      </c>
      <c r="Q15" s="17" t="s">
        <v>30</v>
      </c>
      <c r="R15" s="17" t="s">
        <v>104</v>
      </c>
      <c r="S15" s="17"/>
      <c r="T15" s="21" t="s">
        <v>90</v>
      </c>
      <c r="U15" s="17">
        <v>1303496025</v>
      </c>
      <c r="V15" s="17"/>
      <c r="W15" s="17" t="s">
        <v>143</v>
      </c>
      <c r="X15" s="20">
        <v>2334</v>
      </c>
      <c r="Y15" s="20">
        <v>1561</v>
      </c>
      <c r="Z15" s="20">
        <v>227</v>
      </c>
      <c r="AA15" s="20">
        <v>35</v>
      </c>
      <c r="AB15" s="20">
        <v>0</v>
      </c>
      <c r="AC15" s="20">
        <v>0</v>
      </c>
      <c r="AD15" s="20">
        <v>0</v>
      </c>
      <c r="AE15" s="20">
        <v>46</v>
      </c>
      <c r="AF15" s="20">
        <v>595</v>
      </c>
      <c r="AG15" s="20">
        <v>1188</v>
      </c>
      <c r="AH15" s="20">
        <v>1993</v>
      </c>
      <c r="AI15" s="20">
        <v>2492</v>
      </c>
      <c r="AJ15" s="20">
        <f t="shared" si="0"/>
        <v>10471</v>
      </c>
    </row>
    <row r="16" spans="1:36" ht="32.25" customHeight="1">
      <c r="A16" s="15">
        <v>13</v>
      </c>
      <c r="B16" s="16" t="s">
        <v>156</v>
      </c>
      <c r="C16" s="17"/>
      <c r="D16" s="17"/>
      <c r="E16" s="17"/>
      <c r="F16" s="17">
        <v>6961750343</v>
      </c>
      <c r="G16" s="16" t="s">
        <v>61</v>
      </c>
      <c r="H16" s="40" t="s">
        <v>60</v>
      </c>
      <c r="I16" s="41"/>
      <c r="J16" s="42"/>
      <c r="K16" s="17" t="s">
        <v>40</v>
      </c>
      <c r="L16" s="17" t="s">
        <v>41</v>
      </c>
      <c r="M16" s="17" t="s">
        <v>166</v>
      </c>
      <c r="N16" s="17" t="s">
        <v>107</v>
      </c>
      <c r="O16" s="17" t="s">
        <v>106</v>
      </c>
      <c r="P16" s="18" t="s">
        <v>168</v>
      </c>
      <c r="Q16" s="17" t="s">
        <v>30</v>
      </c>
      <c r="R16" s="17" t="s">
        <v>84</v>
      </c>
      <c r="S16" s="17"/>
      <c r="T16" s="21" t="s">
        <v>91</v>
      </c>
      <c r="U16" s="17">
        <v>1303526009</v>
      </c>
      <c r="V16" s="17"/>
      <c r="W16" s="17" t="s">
        <v>143</v>
      </c>
      <c r="X16" s="20"/>
      <c r="Y16" s="20">
        <v>2758</v>
      </c>
      <c r="Z16" s="20">
        <v>2758</v>
      </c>
      <c r="AA16" s="20">
        <v>2907</v>
      </c>
      <c r="AB16" s="20"/>
      <c r="AC16" s="20">
        <v>380</v>
      </c>
      <c r="AD16" s="20">
        <v>1167</v>
      </c>
      <c r="AE16" s="20">
        <v>2871</v>
      </c>
      <c r="AF16" s="20">
        <v>2808</v>
      </c>
      <c r="AG16" s="20">
        <v>3216</v>
      </c>
      <c r="AH16" s="20">
        <v>2904</v>
      </c>
      <c r="AI16" s="20">
        <v>3214</v>
      </c>
      <c r="AJ16" s="20">
        <f t="shared" si="0"/>
        <v>24983</v>
      </c>
    </row>
    <row r="17" spans="1:36" ht="30" customHeight="1">
      <c r="A17" s="15">
        <v>14</v>
      </c>
      <c r="B17" s="16" t="s">
        <v>156</v>
      </c>
      <c r="C17" s="17"/>
      <c r="D17" s="17"/>
      <c r="E17" s="17"/>
      <c r="F17" s="17">
        <v>6961750343</v>
      </c>
      <c r="G17" s="16" t="s">
        <v>61</v>
      </c>
      <c r="H17" s="40" t="s">
        <v>62</v>
      </c>
      <c r="I17" s="41"/>
      <c r="J17" s="42"/>
      <c r="K17" s="17" t="s">
        <v>40</v>
      </c>
      <c r="L17" s="17" t="s">
        <v>41</v>
      </c>
      <c r="M17" s="17" t="s">
        <v>166</v>
      </c>
      <c r="N17" s="17" t="s">
        <v>107</v>
      </c>
      <c r="O17" s="17" t="s">
        <v>106</v>
      </c>
      <c r="P17" s="18" t="s">
        <v>168</v>
      </c>
      <c r="Q17" s="17" t="s">
        <v>31</v>
      </c>
      <c r="R17" s="17" t="s">
        <v>84</v>
      </c>
      <c r="S17" s="17"/>
      <c r="T17" s="21" t="s">
        <v>92</v>
      </c>
      <c r="U17" s="17">
        <v>1303512039</v>
      </c>
      <c r="V17" s="17"/>
      <c r="W17" s="17" t="s">
        <v>143</v>
      </c>
      <c r="X17" s="20">
        <v>46700</v>
      </c>
      <c r="Y17" s="20">
        <v>38755</v>
      </c>
      <c r="Z17" s="20">
        <v>23580</v>
      </c>
      <c r="AA17" s="20">
        <v>4221</v>
      </c>
      <c r="AB17" s="20">
        <v>0</v>
      </c>
      <c r="AC17" s="20">
        <v>0</v>
      </c>
      <c r="AD17" s="20">
        <v>0</v>
      </c>
      <c r="AE17" s="20">
        <v>10764</v>
      </c>
      <c r="AF17" s="20">
        <v>20481</v>
      </c>
      <c r="AG17" s="20">
        <v>33003</v>
      </c>
      <c r="AH17" s="20">
        <v>44423</v>
      </c>
      <c r="AI17" s="20">
        <v>64749</v>
      </c>
      <c r="AJ17" s="20">
        <f t="shared" si="0"/>
        <v>286676</v>
      </c>
    </row>
    <row r="18" spans="1:36" ht="29.25" customHeight="1">
      <c r="A18" s="15">
        <v>15</v>
      </c>
      <c r="B18" s="16" t="s">
        <v>161</v>
      </c>
      <c r="C18" s="17"/>
      <c r="D18" s="17"/>
      <c r="E18" s="17"/>
      <c r="F18" s="17">
        <v>6961750343</v>
      </c>
      <c r="G18" s="16" t="s">
        <v>61</v>
      </c>
      <c r="H18" s="40" t="s">
        <v>60</v>
      </c>
      <c r="I18" s="41"/>
      <c r="J18" s="42"/>
      <c r="K18" s="17" t="s">
        <v>40</v>
      </c>
      <c r="L18" s="17" t="s">
        <v>41</v>
      </c>
      <c r="M18" s="17" t="s">
        <v>166</v>
      </c>
      <c r="N18" s="17" t="s">
        <v>107</v>
      </c>
      <c r="O18" s="17" t="s">
        <v>106</v>
      </c>
      <c r="P18" s="18" t="s">
        <v>168</v>
      </c>
      <c r="Q18" s="17" t="s">
        <v>32</v>
      </c>
      <c r="R18" s="17" t="s">
        <v>84</v>
      </c>
      <c r="S18" s="17">
        <v>439</v>
      </c>
      <c r="T18" s="17">
        <v>139</v>
      </c>
      <c r="U18" s="17" t="s">
        <v>157</v>
      </c>
      <c r="V18" s="18"/>
      <c r="W18" s="17" t="s">
        <v>143</v>
      </c>
      <c r="X18" s="20">
        <v>103047</v>
      </c>
      <c r="Y18" s="20">
        <v>81218</v>
      </c>
      <c r="Z18" s="20">
        <v>53805</v>
      </c>
      <c r="AA18" s="20">
        <v>18719</v>
      </c>
      <c r="AB18" s="20">
        <v>0</v>
      </c>
      <c r="AC18" s="20">
        <v>0</v>
      </c>
      <c r="AD18" s="20">
        <v>0</v>
      </c>
      <c r="AE18" s="20">
        <v>20329</v>
      </c>
      <c r="AF18" s="20">
        <v>58060</v>
      </c>
      <c r="AG18" s="20">
        <v>72892</v>
      </c>
      <c r="AH18" s="20">
        <v>100447</v>
      </c>
      <c r="AI18" s="20">
        <v>130140</v>
      </c>
      <c r="AJ18" s="20">
        <f t="shared" si="0"/>
        <v>638657</v>
      </c>
    </row>
    <row r="19" spans="1:36" ht="30.75" customHeight="1">
      <c r="A19" s="15">
        <v>16</v>
      </c>
      <c r="B19" s="16" t="s">
        <v>118</v>
      </c>
      <c r="C19" s="17"/>
      <c r="D19" s="17"/>
      <c r="E19" s="17"/>
      <c r="F19" s="17">
        <v>6961750343</v>
      </c>
      <c r="G19" s="16" t="s">
        <v>63</v>
      </c>
      <c r="H19" s="40" t="s">
        <v>108</v>
      </c>
      <c r="I19" s="41"/>
      <c r="J19" s="42"/>
      <c r="K19" s="17" t="s">
        <v>40</v>
      </c>
      <c r="L19" s="17" t="s">
        <v>41</v>
      </c>
      <c r="M19" s="17" t="s">
        <v>166</v>
      </c>
      <c r="N19" s="17" t="s">
        <v>107</v>
      </c>
      <c r="O19" s="17" t="s">
        <v>106</v>
      </c>
      <c r="P19" s="18" t="s">
        <v>168</v>
      </c>
      <c r="Q19" s="17" t="s">
        <v>31</v>
      </c>
      <c r="R19" s="17" t="s">
        <v>84</v>
      </c>
      <c r="S19" s="17"/>
      <c r="T19" s="21" t="s">
        <v>151</v>
      </c>
      <c r="U19" s="17">
        <v>1303419200</v>
      </c>
      <c r="V19" s="17"/>
      <c r="W19" s="17" t="s">
        <v>143</v>
      </c>
      <c r="X19" s="20">
        <v>12704</v>
      </c>
      <c r="Y19" s="20">
        <v>27541</v>
      </c>
      <c r="Z19" s="20">
        <v>3610</v>
      </c>
      <c r="AA19" s="20">
        <v>614</v>
      </c>
      <c r="AB19" s="20">
        <v>680</v>
      </c>
      <c r="AC19" s="20">
        <v>472</v>
      </c>
      <c r="AD19" s="20">
        <v>1277</v>
      </c>
      <c r="AE19" s="20">
        <v>7793</v>
      </c>
      <c r="AF19" s="20">
        <v>17849</v>
      </c>
      <c r="AG19" s="20">
        <v>30299</v>
      </c>
      <c r="AH19" s="20">
        <v>50471</v>
      </c>
      <c r="AI19" s="20">
        <v>46500</v>
      </c>
      <c r="AJ19" s="20">
        <f t="shared" si="0"/>
        <v>199810</v>
      </c>
    </row>
    <row r="20" spans="1:36" ht="38.25" customHeight="1">
      <c r="A20" s="15">
        <v>17</v>
      </c>
      <c r="B20" s="22" t="s">
        <v>147</v>
      </c>
      <c r="C20" s="23"/>
      <c r="D20" s="23"/>
      <c r="E20" s="23"/>
      <c r="F20" s="23">
        <v>6961750343</v>
      </c>
      <c r="G20" s="22" t="s">
        <v>141</v>
      </c>
      <c r="H20" s="49" t="s">
        <v>148</v>
      </c>
      <c r="I20" s="50"/>
      <c r="J20" s="51"/>
      <c r="K20" s="17" t="s">
        <v>40</v>
      </c>
      <c r="L20" s="17" t="s">
        <v>41</v>
      </c>
      <c r="M20" s="17" t="s">
        <v>166</v>
      </c>
      <c r="N20" s="17" t="s">
        <v>107</v>
      </c>
      <c r="O20" s="17" t="s">
        <v>106</v>
      </c>
      <c r="P20" s="18" t="s">
        <v>168</v>
      </c>
      <c r="Q20" s="17" t="s">
        <v>32</v>
      </c>
      <c r="R20" s="17" t="s">
        <v>84</v>
      </c>
      <c r="S20" s="17">
        <v>530</v>
      </c>
      <c r="T20" s="17">
        <v>140713</v>
      </c>
      <c r="U20" s="17" t="s">
        <v>146</v>
      </c>
      <c r="V20" s="18"/>
      <c r="W20" s="17" t="s">
        <v>143</v>
      </c>
      <c r="X20" s="20">
        <v>100741</v>
      </c>
      <c r="Y20" s="20">
        <v>72005</v>
      </c>
      <c r="Z20" s="20">
        <v>44380</v>
      </c>
      <c r="AA20" s="20">
        <v>10955</v>
      </c>
      <c r="AB20" s="20">
        <v>0</v>
      </c>
      <c r="AC20" s="20">
        <v>275</v>
      </c>
      <c r="AD20" s="20">
        <v>321</v>
      </c>
      <c r="AE20" s="20">
        <v>17030</v>
      </c>
      <c r="AF20" s="20">
        <v>49378</v>
      </c>
      <c r="AG20" s="20">
        <v>73890</v>
      </c>
      <c r="AH20" s="20">
        <v>87660</v>
      </c>
      <c r="AI20" s="20">
        <v>128030</v>
      </c>
      <c r="AJ20" s="20">
        <f t="shared" si="0"/>
        <v>584665</v>
      </c>
    </row>
    <row r="21" spans="1:36" ht="29.25" customHeight="1">
      <c r="A21" s="15">
        <v>18</v>
      </c>
      <c r="B21" s="22" t="s">
        <v>147</v>
      </c>
      <c r="C21" s="17"/>
      <c r="D21" s="17"/>
      <c r="E21" s="17"/>
      <c r="F21" s="17">
        <v>6961750343</v>
      </c>
      <c r="G21" s="22" t="s">
        <v>141</v>
      </c>
      <c r="H21" s="40" t="s">
        <v>64</v>
      </c>
      <c r="I21" s="41"/>
      <c r="J21" s="42"/>
      <c r="K21" s="17" t="s">
        <v>40</v>
      </c>
      <c r="L21" s="17" t="s">
        <v>41</v>
      </c>
      <c r="M21" s="17" t="s">
        <v>166</v>
      </c>
      <c r="N21" s="17" t="s">
        <v>107</v>
      </c>
      <c r="O21" s="17" t="s">
        <v>106</v>
      </c>
      <c r="P21" s="18" t="s">
        <v>168</v>
      </c>
      <c r="Q21" s="17" t="s">
        <v>28</v>
      </c>
      <c r="R21" s="17" t="s">
        <v>84</v>
      </c>
      <c r="S21" s="17"/>
      <c r="T21" s="19" t="s">
        <v>93</v>
      </c>
      <c r="U21" s="17">
        <v>1303526028</v>
      </c>
      <c r="V21" s="17"/>
      <c r="W21" s="17" t="s">
        <v>143</v>
      </c>
      <c r="X21" s="20">
        <v>11</v>
      </c>
      <c r="Y21" s="20">
        <v>11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f t="shared" si="0"/>
        <v>22</v>
      </c>
    </row>
    <row r="22" spans="1:36" ht="29.25" customHeight="1">
      <c r="A22" s="15">
        <v>19</v>
      </c>
      <c r="B22" s="16" t="s">
        <v>155</v>
      </c>
      <c r="C22" s="17"/>
      <c r="D22" s="17"/>
      <c r="E22" s="17"/>
      <c r="F22" s="17">
        <v>6961750343</v>
      </c>
      <c r="G22" s="16" t="s">
        <v>66</v>
      </c>
      <c r="H22" s="40" t="s">
        <v>65</v>
      </c>
      <c r="I22" s="41"/>
      <c r="J22" s="42"/>
      <c r="K22" s="17" t="s">
        <v>40</v>
      </c>
      <c r="L22" s="17" t="s">
        <v>41</v>
      </c>
      <c r="M22" s="17" t="s">
        <v>166</v>
      </c>
      <c r="N22" s="17" t="s">
        <v>107</v>
      </c>
      <c r="O22" s="17" t="s">
        <v>106</v>
      </c>
      <c r="P22" s="18" t="s">
        <v>168</v>
      </c>
      <c r="Q22" s="17" t="s">
        <v>31</v>
      </c>
      <c r="R22" s="17" t="s">
        <v>84</v>
      </c>
      <c r="S22" s="17"/>
      <c r="T22" s="21" t="s">
        <v>94</v>
      </c>
      <c r="U22" s="17">
        <v>1303492078</v>
      </c>
      <c r="V22" s="17"/>
      <c r="W22" s="17" t="s">
        <v>143</v>
      </c>
      <c r="X22" s="20">
        <v>82942</v>
      </c>
      <c r="Y22" s="20">
        <v>67062</v>
      </c>
      <c r="Z22" s="20">
        <v>30465</v>
      </c>
      <c r="AA22" s="20">
        <v>10193</v>
      </c>
      <c r="AB22" s="20">
        <v>3221</v>
      </c>
      <c r="AC22" s="20">
        <v>2723</v>
      </c>
      <c r="AD22" s="20">
        <v>4178</v>
      </c>
      <c r="AE22" s="20">
        <v>21819</v>
      </c>
      <c r="AF22" s="20">
        <v>35259</v>
      </c>
      <c r="AG22" s="20">
        <v>51997</v>
      </c>
      <c r="AH22" s="20">
        <v>80887</v>
      </c>
      <c r="AI22" s="20">
        <v>118646</v>
      </c>
      <c r="AJ22" s="20">
        <f t="shared" si="0"/>
        <v>509392</v>
      </c>
    </row>
    <row r="23" spans="1:36" ht="30" customHeight="1">
      <c r="A23" s="15">
        <v>20</v>
      </c>
      <c r="B23" s="16" t="s">
        <v>119</v>
      </c>
      <c r="C23" s="17"/>
      <c r="D23" s="17"/>
      <c r="E23" s="17"/>
      <c r="F23" s="17">
        <v>6961750343</v>
      </c>
      <c r="G23" s="16" t="s">
        <v>68</v>
      </c>
      <c r="H23" s="40" t="s">
        <v>67</v>
      </c>
      <c r="I23" s="41"/>
      <c r="J23" s="42"/>
      <c r="K23" s="17" t="s">
        <v>40</v>
      </c>
      <c r="L23" s="17" t="s">
        <v>41</v>
      </c>
      <c r="M23" s="17" t="s">
        <v>166</v>
      </c>
      <c r="N23" s="17" t="s">
        <v>107</v>
      </c>
      <c r="O23" s="17" t="s">
        <v>106</v>
      </c>
      <c r="P23" s="18" t="s">
        <v>168</v>
      </c>
      <c r="Q23" s="17" t="s">
        <v>31</v>
      </c>
      <c r="R23" s="17" t="s">
        <v>84</v>
      </c>
      <c r="S23" s="17"/>
      <c r="T23" s="21" t="s">
        <v>95</v>
      </c>
      <c r="U23" s="17">
        <v>1303494069</v>
      </c>
      <c r="V23" s="17"/>
      <c r="W23" s="17" t="s">
        <v>143</v>
      </c>
      <c r="X23" s="20">
        <v>27956</v>
      </c>
      <c r="Y23" s="20">
        <v>23613</v>
      </c>
      <c r="Z23" s="20">
        <v>13837</v>
      </c>
      <c r="AA23" s="20">
        <v>4112</v>
      </c>
      <c r="AB23" s="20">
        <v>0</v>
      </c>
      <c r="AC23" s="20">
        <v>0</v>
      </c>
      <c r="AD23" s="20">
        <v>0</v>
      </c>
      <c r="AE23" s="20">
        <v>9212</v>
      </c>
      <c r="AF23" s="20">
        <v>17680</v>
      </c>
      <c r="AG23" s="20">
        <v>23464</v>
      </c>
      <c r="AH23" s="20">
        <v>31233</v>
      </c>
      <c r="AI23" s="20">
        <v>35285</v>
      </c>
      <c r="AJ23" s="20">
        <f t="shared" si="0"/>
        <v>186392</v>
      </c>
    </row>
    <row r="24" spans="1:36" ht="30.75" customHeight="1">
      <c r="A24" s="15">
        <v>21</v>
      </c>
      <c r="B24" s="16" t="s">
        <v>153</v>
      </c>
      <c r="C24" s="17"/>
      <c r="D24" s="17"/>
      <c r="E24" s="17"/>
      <c r="F24" s="17">
        <v>6961750343</v>
      </c>
      <c r="G24" s="16" t="s">
        <v>154</v>
      </c>
      <c r="H24" s="40" t="s">
        <v>69</v>
      </c>
      <c r="I24" s="41"/>
      <c r="J24" s="42"/>
      <c r="K24" s="17" t="s">
        <v>40</v>
      </c>
      <c r="L24" s="17" t="s">
        <v>41</v>
      </c>
      <c r="M24" s="17" t="s">
        <v>166</v>
      </c>
      <c r="N24" s="17" t="s">
        <v>107</v>
      </c>
      <c r="O24" s="17" t="s">
        <v>106</v>
      </c>
      <c r="P24" s="18" t="s">
        <v>168</v>
      </c>
      <c r="Q24" s="17" t="s">
        <v>32</v>
      </c>
      <c r="R24" s="17" t="s">
        <v>84</v>
      </c>
      <c r="S24" s="17">
        <v>439</v>
      </c>
      <c r="T24" s="19" t="s">
        <v>96</v>
      </c>
      <c r="U24" s="17" t="s">
        <v>152</v>
      </c>
      <c r="V24" s="17"/>
      <c r="W24" s="17" t="s">
        <v>143</v>
      </c>
      <c r="X24" s="20">
        <v>61058</v>
      </c>
      <c r="Y24" s="20">
        <v>51614</v>
      </c>
      <c r="Z24" s="20">
        <v>19127</v>
      </c>
      <c r="AA24" s="20">
        <v>2994</v>
      </c>
      <c r="AB24" s="20">
        <v>0</v>
      </c>
      <c r="AC24" s="20">
        <v>0</v>
      </c>
      <c r="AD24" s="20">
        <v>0</v>
      </c>
      <c r="AE24" s="20">
        <v>11285</v>
      </c>
      <c r="AF24" s="20">
        <v>32461</v>
      </c>
      <c r="AG24" s="20">
        <v>51382</v>
      </c>
      <c r="AH24" s="20">
        <v>74452</v>
      </c>
      <c r="AI24" s="20">
        <v>92135</v>
      </c>
      <c r="AJ24" s="20">
        <f t="shared" si="0"/>
        <v>396508</v>
      </c>
    </row>
    <row r="25" spans="1:36" ht="30" customHeight="1">
      <c r="A25" s="15">
        <v>22</v>
      </c>
      <c r="B25" s="16" t="s">
        <v>120</v>
      </c>
      <c r="C25" s="17"/>
      <c r="D25" s="17"/>
      <c r="E25" s="17"/>
      <c r="F25" s="17">
        <v>6961750343</v>
      </c>
      <c r="G25" s="16" t="s">
        <v>71</v>
      </c>
      <c r="H25" s="40" t="s">
        <v>70</v>
      </c>
      <c r="I25" s="41"/>
      <c r="J25" s="42"/>
      <c r="K25" s="17" t="s">
        <v>40</v>
      </c>
      <c r="L25" s="17" t="s">
        <v>41</v>
      </c>
      <c r="M25" s="17" t="s">
        <v>166</v>
      </c>
      <c r="N25" s="17" t="s">
        <v>107</v>
      </c>
      <c r="O25" s="17" t="s">
        <v>106</v>
      </c>
      <c r="P25" s="18" t="s">
        <v>168</v>
      </c>
      <c r="Q25" s="17" t="s">
        <v>30</v>
      </c>
      <c r="R25" s="17" t="s">
        <v>84</v>
      </c>
      <c r="S25" s="17"/>
      <c r="T25" s="21" t="s">
        <v>97</v>
      </c>
      <c r="U25" s="17">
        <v>1303459069</v>
      </c>
      <c r="V25" s="17"/>
      <c r="W25" s="17" t="s">
        <v>143</v>
      </c>
      <c r="X25" s="20">
        <v>11599</v>
      </c>
      <c r="Y25" s="20">
        <v>5975</v>
      </c>
      <c r="Z25" s="20">
        <f>5382+219</f>
        <v>5601</v>
      </c>
      <c r="AA25" s="20">
        <f>759+874</f>
        <v>1633</v>
      </c>
      <c r="AB25" s="20">
        <f>137+1473</f>
        <v>1610</v>
      </c>
      <c r="AC25" s="20">
        <v>1075</v>
      </c>
      <c r="AD25" s="20">
        <f>295+972</f>
        <v>1267</v>
      </c>
      <c r="AE25" s="20">
        <v>4459</v>
      </c>
      <c r="AF25" s="20">
        <f>913+3880</f>
        <v>4793</v>
      </c>
      <c r="AG25" s="20">
        <v>9415</v>
      </c>
      <c r="AH25" s="20">
        <f>790+4563+3339</f>
        <v>8692</v>
      </c>
      <c r="AI25" s="20">
        <v>12400</v>
      </c>
      <c r="AJ25" s="20">
        <f t="shared" si="0"/>
        <v>68519</v>
      </c>
    </row>
    <row r="26" spans="1:36" ht="30" customHeight="1">
      <c r="A26" s="15">
        <v>23</v>
      </c>
      <c r="B26" s="16" t="s">
        <v>121</v>
      </c>
      <c r="C26" s="17"/>
      <c r="D26" s="17"/>
      <c r="E26" s="17"/>
      <c r="F26" s="17">
        <v>6961750343</v>
      </c>
      <c r="G26" s="16" t="s">
        <v>73</v>
      </c>
      <c r="H26" s="40" t="s">
        <v>72</v>
      </c>
      <c r="I26" s="41"/>
      <c r="J26" s="42"/>
      <c r="K26" s="17" t="s">
        <v>40</v>
      </c>
      <c r="L26" s="17" t="s">
        <v>41</v>
      </c>
      <c r="M26" s="17" t="s">
        <v>166</v>
      </c>
      <c r="N26" s="17" t="s">
        <v>107</v>
      </c>
      <c r="O26" s="17" t="s">
        <v>106</v>
      </c>
      <c r="P26" s="18" t="s">
        <v>168</v>
      </c>
      <c r="Q26" s="17" t="s">
        <v>32</v>
      </c>
      <c r="R26" s="17" t="s">
        <v>84</v>
      </c>
      <c r="S26" s="17">
        <v>160</v>
      </c>
      <c r="T26" s="17">
        <v>24699445</v>
      </c>
      <c r="U26" s="12" t="s">
        <v>144</v>
      </c>
      <c r="V26" s="17"/>
      <c r="W26" s="17" t="s">
        <v>143</v>
      </c>
      <c r="X26" s="20">
        <v>38933</v>
      </c>
      <c r="Y26" s="20">
        <v>34323</v>
      </c>
      <c r="Z26" s="20">
        <v>21491</v>
      </c>
      <c r="AA26" s="20">
        <v>12765</v>
      </c>
      <c r="AB26" s="20">
        <v>0</v>
      </c>
      <c r="AC26" s="20">
        <v>456</v>
      </c>
      <c r="AD26" s="20">
        <v>466</v>
      </c>
      <c r="AE26" s="20">
        <v>477</v>
      </c>
      <c r="AF26" s="20">
        <v>466</v>
      </c>
      <c r="AG26" s="20">
        <v>477</v>
      </c>
      <c r="AH26" s="20">
        <v>431</v>
      </c>
      <c r="AI26" s="20">
        <v>477</v>
      </c>
      <c r="AJ26" s="20">
        <f t="shared" si="0"/>
        <v>110762</v>
      </c>
    </row>
    <row r="27" spans="1:36" ht="30" customHeight="1">
      <c r="A27" s="15">
        <v>24</v>
      </c>
      <c r="B27" s="16" t="s">
        <v>122</v>
      </c>
      <c r="C27" s="17"/>
      <c r="D27" s="17"/>
      <c r="E27" s="17"/>
      <c r="F27" s="17">
        <v>6961750343</v>
      </c>
      <c r="G27" s="16" t="s">
        <v>75</v>
      </c>
      <c r="H27" s="40" t="s">
        <v>74</v>
      </c>
      <c r="I27" s="41"/>
      <c r="J27" s="42"/>
      <c r="K27" s="17" t="s">
        <v>40</v>
      </c>
      <c r="L27" s="17" t="s">
        <v>41</v>
      </c>
      <c r="M27" s="17" t="s">
        <v>166</v>
      </c>
      <c r="N27" s="17" t="s">
        <v>107</v>
      </c>
      <c r="O27" s="17" t="s">
        <v>106</v>
      </c>
      <c r="P27" s="18" t="s">
        <v>168</v>
      </c>
      <c r="Q27" s="17" t="s">
        <v>30</v>
      </c>
      <c r="R27" s="17" t="s">
        <v>84</v>
      </c>
      <c r="S27" s="17"/>
      <c r="T27" s="19" t="s">
        <v>98</v>
      </c>
      <c r="U27" s="17">
        <v>1303526070</v>
      </c>
      <c r="V27" s="17"/>
      <c r="W27" s="17" t="s">
        <v>143</v>
      </c>
      <c r="X27" s="20">
        <v>1973</v>
      </c>
      <c r="Y27" s="20">
        <v>2513</v>
      </c>
      <c r="Z27" s="20"/>
      <c r="AA27" s="20">
        <v>1319</v>
      </c>
      <c r="AB27" s="20">
        <v>1249</v>
      </c>
      <c r="AC27" s="20">
        <v>985</v>
      </c>
      <c r="AD27" s="20">
        <v>5743</v>
      </c>
      <c r="AE27" s="20">
        <v>2202</v>
      </c>
      <c r="AF27" s="20">
        <v>1451</v>
      </c>
      <c r="AG27" s="20">
        <v>1636</v>
      </c>
      <c r="AH27" s="20">
        <v>1500</v>
      </c>
      <c r="AI27" s="20">
        <v>1705</v>
      </c>
      <c r="AJ27" s="20">
        <f t="shared" si="0"/>
        <v>22276</v>
      </c>
    </row>
    <row r="28" spans="1:36" ht="30" customHeight="1">
      <c r="A28" s="15">
        <v>25</v>
      </c>
      <c r="B28" s="16" t="s">
        <v>123</v>
      </c>
      <c r="C28" s="17"/>
      <c r="D28" s="17"/>
      <c r="E28" s="17"/>
      <c r="F28" s="17">
        <v>6961750343</v>
      </c>
      <c r="G28" s="16" t="s">
        <v>77</v>
      </c>
      <c r="H28" s="40" t="s">
        <v>76</v>
      </c>
      <c r="I28" s="41"/>
      <c r="J28" s="42"/>
      <c r="K28" s="17" t="s">
        <v>40</v>
      </c>
      <c r="L28" s="17" t="s">
        <v>41</v>
      </c>
      <c r="M28" s="17" t="s">
        <v>166</v>
      </c>
      <c r="N28" s="17" t="s">
        <v>107</v>
      </c>
      <c r="O28" s="17" t="s">
        <v>106</v>
      </c>
      <c r="P28" s="18" t="s">
        <v>168</v>
      </c>
      <c r="Q28" s="17" t="s">
        <v>30</v>
      </c>
      <c r="R28" s="17" t="s">
        <v>84</v>
      </c>
      <c r="S28" s="17"/>
      <c r="T28" s="19" t="s">
        <v>99</v>
      </c>
      <c r="U28" s="17">
        <v>1303526006</v>
      </c>
      <c r="V28" s="17"/>
      <c r="W28" s="17" t="s">
        <v>143</v>
      </c>
      <c r="X28" s="20"/>
      <c r="Y28" s="20">
        <v>6062</v>
      </c>
      <c r="Z28" s="20">
        <v>1552</v>
      </c>
      <c r="AA28" s="20">
        <v>1081</v>
      </c>
      <c r="AB28" s="20">
        <v>1081</v>
      </c>
      <c r="AC28" s="20">
        <v>835</v>
      </c>
      <c r="AD28" s="20">
        <v>857</v>
      </c>
      <c r="AE28" s="20">
        <v>1577</v>
      </c>
      <c r="AF28" s="20">
        <v>1518</v>
      </c>
      <c r="AG28" s="20">
        <v>1591</v>
      </c>
      <c r="AH28" s="20">
        <v>1425</v>
      </c>
      <c r="AI28" s="20">
        <v>1512</v>
      </c>
      <c r="AJ28" s="20">
        <f t="shared" si="0"/>
        <v>19091</v>
      </c>
    </row>
    <row r="29" spans="1:36" ht="33.75" customHeight="1">
      <c r="A29" s="15">
        <v>26</v>
      </c>
      <c r="B29" s="16" t="s">
        <v>124</v>
      </c>
      <c r="C29" s="17"/>
      <c r="D29" s="17"/>
      <c r="E29" s="17"/>
      <c r="F29" s="17">
        <v>6961750343</v>
      </c>
      <c r="G29" s="16" t="s">
        <v>78</v>
      </c>
      <c r="H29" s="40" t="s">
        <v>79</v>
      </c>
      <c r="I29" s="41"/>
      <c r="J29" s="42"/>
      <c r="K29" s="17" t="s">
        <v>40</v>
      </c>
      <c r="L29" s="17" t="s">
        <v>41</v>
      </c>
      <c r="M29" s="17" t="s">
        <v>166</v>
      </c>
      <c r="N29" s="17" t="s">
        <v>107</v>
      </c>
      <c r="O29" s="17" t="s">
        <v>106</v>
      </c>
      <c r="P29" s="18" t="s">
        <v>168</v>
      </c>
      <c r="Q29" s="17" t="s">
        <v>31</v>
      </c>
      <c r="R29" s="17" t="s">
        <v>84</v>
      </c>
      <c r="S29" s="17"/>
      <c r="T29" s="19" t="s">
        <v>102</v>
      </c>
      <c r="U29" s="17">
        <v>1303512035</v>
      </c>
      <c r="V29" s="17"/>
      <c r="W29" s="17" t="s">
        <v>143</v>
      </c>
      <c r="X29" s="20">
        <v>28748</v>
      </c>
      <c r="Y29" s="20">
        <v>26094</v>
      </c>
      <c r="Z29" s="20">
        <v>10700</v>
      </c>
      <c r="AA29" s="20">
        <v>5419</v>
      </c>
      <c r="AB29" s="20">
        <v>4500</v>
      </c>
      <c r="AC29" s="20">
        <v>4762</v>
      </c>
      <c r="AD29" s="20">
        <v>4099</v>
      </c>
      <c r="AE29" s="20">
        <v>10135</v>
      </c>
      <c r="AF29" s="20">
        <v>15709</v>
      </c>
      <c r="AG29" s="20">
        <v>21878</v>
      </c>
      <c r="AH29" s="20">
        <v>29978</v>
      </c>
      <c r="AI29" s="20">
        <v>41710</v>
      </c>
      <c r="AJ29" s="20">
        <f t="shared" si="0"/>
        <v>203732</v>
      </c>
    </row>
    <row r="30" spans="1:36" ht="22.5">
      <c r="A30" s="15">
        <v>27</v>
      </c>
      <c r="B30" s="16" t="s">
        <v>124</v>
      </c>
      <c r="C30" s="23"/>
      <c r="D30" s="23"/>
      <c r="E30" s="23"/>
      <c r="F30" s="17">
        <v>6961750343</v>
      </c>
      <c r="G30" s="22" t="s">
        <v>58</v>
      </c>
      <c r="H30" s="49" t="s">
        <v>79</v>
      </c>
      <c r="I30" s="50"/>
      <c r="J30" s="51"/>
      <c r="K30" s="23" t="s">
        <v>40</v>
      </c>
      <c r="L30" s="23" t="s">
        <v>41</v>
      </c>
      <c r="M30" s="17" t="s">
        <v>166</v>
      </c>
      <c r="N30" s="17" t="s">
        <v>107</v>
      </c>
      <c r="O30" s="17" t="s">
        <v>106</v>
      </c>
      <c r="P30" s="18" t="s">
        <v>168</v>
      </c>
      <c r="Q30" s="23" t="s">
        <v>28</v>
      </c>
      <c r="R30" s="17" t="s">
        <v>84</v>
      </c>
      <c r="S30" s="17"/>
      <c r="T30" s="19" t="s">
        <v>113</v>
      </c>
      <c r="U30" s="17">
        <v>1303526051</v>
      </c>
      <c r="V30" s="18"/>
      <c r="W30" s="17" t="s">
        <v>143</v>
      </c>
      <c r="X30" s="20">
        <v>280</v>
      </c>
      <c r="Y30" s="20"/>
      <c r="Z30" s="20"/>
      <c r="AA30" s="20"/>
      <c r="AB30" s="20">
        <v>101</v>
      </c>
      <c r="AC30" s="20">
        <v>45</v>
      </c>
      <c r="AD30" s="20">
        <v>213</v>
      </c>
      <c r="AE30" s="20"/>
      <c r="AF30" s="20"/>
      <c r="AG30" s="20">
        <v>213</v>
      </c>
      <c r="AH30" s="20"/>
      <c r="AI30" s="20"/>
      <c r="AJ30" s="20">
        <f t="shared" si="0"/>
        <v>852</v>
      </c>
    </row>
    <row r="31" spans="1:36" ht="30" customHeight="1">
      <c r="A31" s="15">
        <v>28</v>
      </c>
      <c r="B31" s="16" t="s">
        <v>142</v>
      </c>
      <c r="C31" s="17"/>
      <c r="D31" s="17"/>
      <c r="E31" s="17"/>
      <c r="F31" s="17">
        <v>6961750343</v>
      </c>
      <c r="G31" s="16" t="s">
        <v>58</v>
      </c>
      <c r="H31" s="40" t="s">
        <v>114</v>
      </c>
      <c r="I31" s="41"/>
      <c r="J31" s="42"/>
      <c r="K31" s="17" t="s">
        <v>40</v>
      </c>
      <c r="L31" s="17" t="s">
        <v>41</v>
      </c>
      <c r="M31" s="17" t="s">
        <v>166</v>
      </c>
      <c r="N31" s="17" t="s">
        <v>107</v>
      </c>
      <c r="O31" s="17" t="s">
        <v>106</v>
      </c>
      <c r="P31" s="18" t="s">
        <v>168</v>
      </c>
      <c r="Q31" s="17" t="s">
        <v>30</v>
      </c>
      <c r="R31" s="17" t="s">
        <v>84</v>
      </c>
      <c r="S31" s="17"/>
      <c r="T31" s="21" t="s">
        <v>101</v>
      </c>
      <c r="U31" s="17">
        <v>1303462020</v>
      </c>
      <c r="V31" s="17"/>
      <c r="W31" s="17" t="s">
        <v>143</v>
      </c>
      <c r="X31" s="20">
        <v>7929</v>
      </c>
      <c r="Y31" s="20">
        <v>5747</v>
      </c>
      <c r="Z31" s="20">
        <v>4589</v>
      </c>
      <c r="AA31" s="20">
        <v>1703</v>
      </c>
      <c r="AB31" s="20">
        <v>1414</v>
      </c>
      <c r="AC31" s="20">
        <v>377</v>
      </c>
      <c r="AD31" s="20">
        <v>1035</v>
      </c>
      <c r="AE31" s="20">
        <v>2973</v>
      </c>
      <c r="AF31" s="20">
        <v>3668</v>
      </c>
      <c r="AG31" s="20">
        <v>6800</v>
      </c>
      <c r="AH31" s="20">
        <v>6664</v>
      </c>
      <c r="AI31" s="24">
        <v>9462</v>
      </c>
      <c r="AJ31" s="20">
        <f t="shared" si="0"/>
        <v>52361</v>
      </c>
    </row>
    <row r="32" spans="1:36" ht="30" customHeight="1">
      <c r="A32" s="15">
        <v>29</v>
      </c>
      <c r="B32" s="16" t="s">
        <v>124</v>
      </c>
      <c r="C32" s="17"/>
      <c r="D32" s="17"/>
      <c r="E32" s="17"/>
      <c r="F32" s="17">
        <v>6961750343</v>
      </c>
      <c r="G32" s="16" t="s">
        <v>80</v>
      </c>
      <c r="H32" s="40" t="s">
        <v>111</v>
      </c>
      <c r="I32" s="41"/>
      <c r="J32" s="42"/>
      <c r="K32" s="17" t="s">
        <v>40</v>
      </c>
      <c r="L32" s="17" t="s">
        <v>41</v>
      </c>
      <c r="M32" s="17" t="s">
        <v>166</v>
      </c>
      <c r="N32" s="17" t="s">
        <v>107</v>
      </c>
      <c r="O32" s="17" t="s">
        <v>106</v>
      </c>
      <c r="P32" s="18" t="s">
        <v>168</v>
      </c>
      <c r="Q32" s="17" t="s">
        <v>29</v>
      </c>
      <c r="R32" s="17" t="s">
        <v>84</v>
      </c>
      <c r="S32" s="17"/>
      <c r="T32" s="19" t="s">
        <v>112</v>
      </c>
      <c r="U32" s="17">
        <v>1303462070</v>
      </c>
      <c r="V32" s="17"/>
      <c r="W32" s="17" t="s">
        <v>143</v>
      </c>
      <c r="X32" s="20">
        <v>636</v>
      </c>
      <c r="Y32" s="20">
        <v>636</v>
      </c>
      <c r="Z32" s="20">
        <v>636</v>
      </c>
      <c r="AA32" s="20">
        <v>636</v>
      </c>
      <c r="AB32" s="20">
        <v>636</v>
      </c>
      <c r="AC32" s="20">
        <v>636</v>
      </c>
      <c r="AD32" s="20">
        <v>636</v>
      </c>
      <c r="AE32" s="20">
        <v>636</v>
      </c>
      <c r="AF32" s="20">
        <v>636</v>
      </c>
      <c r="AG32" s="20">
        <v>1273</v>
      </c>
      <c r="AH32" s="20">
        <v>636</v>
      </c>
      <c r="AI32" s="20">
        <v>636</v>
      </c>
      <c r="AJ32" s="20">
        <f t="shared" si="0"/>
        <v>8269</v>
      </c>
    </row>
    <row r="33" spans="1:36" ht="30" customHeight="1">
      <c r="A33" s="15">
        <v>30</v>
      </c>
      <c r="B33" s="16" t="s">
        <v>124</v>
      </c>
      <c r="C33" s="17"/>
      <c r="D33" s="17"/>
      <c r="E33" s="17"/>
      <c r="F33" s="17">
        <v>6961750343</v>
      </c>
      <c r="G33" s="16" t="s">
        <v>81</v>
      </c>
      <c r="H33" s="40" t="s">
        <v>82</v>
      </c>
      <c r="I33" s="41"/>
      <c r="J33" s="42"/>
      <c r="K33" s="17" t="s">
        <v>40</v>
      </c>
      <c r="L33" s="17" t="s">
        <v>41</v>
      </c>
      <c r="M33" s="17" t="s">
        <v>166</v>
      </c>
      <c r="N33" s="17" t="s">
        <v>107</v>
      </c>
      <c r="O33" s="17" t="s">
        <v>106</v>
      </c>
      <c r="P33" s="18" t="s">
        <v>168</v>
      </c>
      <c r="Q33" s="17" t="s">
        <v>30</v>
      </c>
      <c r="R33" s="17" t="s">
        <v>84</v>
      </c>
      <c r="S33" s="17"/>
      <c r="T33" s="21" t="s">
        <v>100</v>
      </c>
      <c r="U33" s="17">
        <v>1303462069</v>
      </c>
      <c r="V33" s="17"/>
      <c r="W33" s="17" t="s">
        <v>143</v>
      </c>
      <c r="X33" s="20">
        <v>4943</v>
      </c>
      <c r="Y33" s="20">
        <v>4504</v>
      </c>
      <c r="Z33" s="20">
        <v>3688</v>
      </c>
      <c r="AA33" s="20">
        <v>1611</v>
      </c>
      <c r="AB33" s="20">
        <v>1368</v>
      </c>
      <c r="AC33" s="20">
        <v>560</v>
      </c>
      <c r="AD33" s="20">
        <v>1092</v>
      </c>
      <c r="AE33" s="20">
        <v>2666</v>
      </c>
      <c r="AF33" s="20">
        <v>3141</v>
      </c>
      <c r="AG33" s="20">
        <v>4841</v>
      </c>
      <c r="AH33" s="20">
        <v>4580</v>
      </c>
      <c r="AI33" s="20">
        <v>5894</v>
      </c>
      <c r="AJ33" s="20">
        <f t="shared" si="0"/>
        <v>38888</v>
      </c>
    </row>
    <row r="34" spans="1:36" ht="28.5" customHeight="1">
      <c r="A34" s="15">
        <v>31</v>
      </c>
      <c r="B34" s="16" t="s">
        <v>150</v>
      </c>
      <c r="C34" s="17"/>
      <c r="D34" s="17"/>
      <c r="E34" s="17"/>
      <c r="F34" s="17">
        <v>6961750343</v>
      </c>
      <c r="G34" s="16" t="s">
        <v>83</v>
      </c>
      <c r="H34" s="59" t="s">
        <v>59</v>
      </c>
      <c r="I34" s="59"/>
      <c r="J34" s="59"/>
      <c r="K34" s="17" t="s">
        <v>40</v>
      </c>
      <c r="L34" s="17" t="s">
        <v>41</v>
      </c>
      <c r="M34" s="17" t="s">
        <v>166</v>
      </c>
      <c r="N34" s="17" t="s">
        <v>107</v>
      </c>
      <c r="O34" s="17" t="s">
        <v>106</v>
      </c>
      <c r="P34" s="18" t="s">
        <v>168</v>
      </c>
      <c r="Q34" s="17" t="s">
        <v>32</v>
      </c>
      <c r="R34" s="17" t="s">
        <v>84</v>
      </c>
      <c r="S34" s="17">
        <v>560</v>
      </c>
      <c r="T34" s="17">
        <v>141245</v>
      </c>
      <c r="U34" s="17" t="s">
        <v>149</v>
      </c>
      <c r="V34" s="17"/>
      <c r="W34" s="17" t="s">
        <v>143</v>
      </c>
      <c r="X34" s="20">
        <v>206664</v>
      </c>
      <c r="Y34" s="20">
        <v>165278</v>
      </c>
      <c r="Z34" s="20">
        <v>143540</v>
      </c>
      <c r="AA34" s="20">
        <v>126379</v>
      </c>
      <c r="AB34" s="20">
        <v>133554</v>
      </c>
      <c r="AC34" s="20">
        <v>139495</v>
      </c>
      <c r="AD34" s="20">
        <v>126854</v>
      </c>
      <c r="AE34" s="20">
        <v>141777</v>
      </c>
      <c r="AF34" s="20">
        <v>166312</v>
      </c>
      <c r="AG34" s="20">
        <v>193187</v>
      </c>
      <c r="AH34" s="20">
        <v>199421</v>
      </c>
      <c r="AI34" s="20">
        <v>228884</v>
      </c>
      <c r="AJ34" s="20">
        <f t="shared" si="0"/>
        <v>1971345</v>
      </c>
    </row>
    <row r="35" spans="1:36" ht="22.5" customHeight="1">
      <c r="A35" s="15">
        <v>32</v>
      </c>
      <c r="B35" s="16" t="s">
        <v>125</v>
      </c>
      <c r="C35" s="17"/>
      <c r="D35" s="17"/>
      <c r="E35" s="17"/>
      <c r="F35" s="17">
        <v>6961750343</v>
      </c>
      <c r="G35" s="16"/>
      <c r="H35" s="59" t="s">
        <v>103</v>
      </c>
      <c r="I35" s="59"/>
      <c r="J35" s="59"/>
      <c r="K35" s="17" t="s">
        <v>40</v>
      </c>
      <c r="L35" s="17" t="s">
        <v>41</v>
      </c>
      <c r="M35" s="17" t="s">
        <v>166</v>
      </c>
      <c r="N35" s="17" t="s">
        <v>107</v>
      </c>
      <c r="O35" s="17" t="s">
        <v>106</v>
      </c>
      <c r="P35" s="18" t="s">
        <v>168</v>
      </c>
      <c r="Q35" s="17" t="s">
        <v>29</v>
      </c>
      <c r="R35" s="17" t="s">
        <v>84</v>
      </c>
      <c r="S35" s="17"/>
      <c r="T35" s="19" t="s">
        <v>105</v>
      </c>
      <c r="U35" s="17">
        <v>1303419272</v>
      </c>
      <c r="V35" s="17"/>
      <c r="W35" s="17" t="s">
        <v>143</v>
      </c>
      <c r="X35" s="20">
        <v>745</v>
      </c>
      <c r="Y35" s="20">
        <v>745</v>
      </c>
      <c r="Z35" s="20">
        <v>745</v>
      </c>
      <c r="AA35" s="20">
        <v>522</v>
      </c>
      <c r="AB35" s="20">
        <v>522</v>
      </c>
      <c r="AC35" s="20">
        <v>731</v>
      </c>
      <c r="AD35" s="20">
        <v>738</v>
      </c>
      <c r="AE35" s="20">
        <v>738</v>
      </c>
      <c r="AF35" s="20">
        <v>738</v>
      </c>
      <c r="AG35" s="20">
        <v>715</v>
      </c>
      <c r="AH35" s="20">
        <v>715</v>
      </c>
      <c r="AI35" s="20">
        <v>750</v>
      </c>
      <c r="AJ35" s="20">
        <f>SUM(X35:AI35)</f>
        <v>8404</v>
      </c>
    </row>
    <row r="36" spans="1:36" ht="22.5">
      <c r="A36" s="15">
        <v>33</v>
      </c>
      <c r="B36" s="25" t="s">
        <v>163</v>
      </c>
      <c r="C36" s="26"/>
      <c r="D36" s="26"/>
      <c r="E36" s="26"/>
      <c r="F36" s="26">
        <v>6961750343</v>
      </c>
      <c r="G36" s="25" t="s">
        <v>48</v>
      </c>
      <c r="H36" s="56" t="s">
        <v>47</v>
      </c>
      <c r="I36" s="57"/>
      <c r="J36" s="58"/>
      <c r="K36" s="26" t="s">
        <v>40</v>
      </c>
      <c r="L36" s="26" t="s">
        <v>41</v>
      </c>
      <c r="M36" s="17" t="s">
        <v>166</v>
      </c>
      <c r="N36" s="17" t="s">
        <v>107</v>
      </c>
      <c r="O36" s="17" t="s">
        <v>106</v>
      </c>
      <c r="P36" s="18" t="s">
        <v>168</v>
      </c>
      <c r="Q36" s="26" t="s">
        <v>28</v>
      </c>
      <c r="R36" s="26" t="s">
        <v>104</v>
      </c>
      <c r="S36" s="26"/>
      <c r="T36" s="27" t="s">
        <v>110</v>
      </c>
      <c r="U36" s="26">
        <v>1303527022</v>
      </c>
      <c r="V36" s="26"/>
      <c r="W36" s="26" t="s">
        <v>143</v>
      </c>
      <c r="X36" s="28">
        <v>270</v>
      </c>
      <c r="Y36" s="28">
        <v>270</v>
      </c>
      <c r="Z36" s="28">
        <v>270</v>
      </c>
      <c r="AA36" s="28">
        <v>270</v>
      </c>
      <c r="AB36" s="28">
        <v>207</v>
      </c>
      <c r="AC36" s="28">
        <v>207</v>
      </c>
      <c r="AD36" s="28">
        <v>207</v>
      </c>
      <c r="AE36" s="28">
        <v>207</v>
      </c>
      <c r="AF36" s="28">
        <v>207</v>
      </c>
      <c r="AG36" s="28">
        <v>207</v>
      </c>
      <c r="AH36" s="28">
        <v>270</v>
      </c>
      <c r="AI36" s="20">
        <v>270</v>
      </c>
      <c r="AJ36" s="20">
        <f>SUM(X36:AI36)</f>
        <v>2862</v>
      </c>
    </row>
    <row r="37" spans="1:36" ht="33.75">
      <c r="A37" s="15">
        <v>34</v>
      </c>
      <c r="B37" s="25" t="s">
        <v>165</v>
      </c>
      <c r="C37" s="26"/>
      <c r="D37" s="26"/>
      <c r="E37" s="26"/>
      <c r="F37" s="26">
        <v>6961750343</v>
      </c>
      <c r="G37" s="25"/>
      <c r="H37" s="40" t="s">
        <v>162</v>
      </c>
      <c r="I37" s="41"/>
      <c r="J37" s="42"/>
      <c r="K37" s="26" t="s">
        <v>40</v>
      </c>
      <c r="L37" s="26" t="s">
        <v>41</v>
      </c>
      <c r="M37" s="17" t="s">
        <v>166</v>
      </c>
      <c r="N37" s="26" t="s">
        <v>35</v>
      </c>
      <c r="O37" s="26" t="s">
        <v>36</v>
      </c>
      <c r="P37" s="60" t="s">
        <v>170</v>
      </c>
      <c r="Q37" s="17" t="s">
        <v>29</v>
      </c>
      <c r="R37" s="26" t="s">
        <v>104</v>
      </c>
      <c r="S37" s="26"/>
      <c r="T37" s="27" t="s">
        <v>175</v>
      </c>
      <c r="U37" s="26">
        <v>1303440086</v>
      </c>
      <c r="V37" s="26"/>
      <c r="W37" s="26" t="s">
        <v>143</v>
      </c>
      <c r="X37" s="28">
        <v>117</v>
      </c>
      <c r="Y37" s="28">
        <v>117</v>
      </c>
      <c r="Z37" s="28">
        <v>117</v>
      </c>
      <c r="AA37" s="28">
        <v>117</v>
      </c>
      <c r="AB37" s="28">
        <v>117</v>
      </c>
      <c r="AC37" s="28">
        <v>117</v>
      </c>
      <c r="AD37" s="28">
        <v>117</v>
      </c>
      <c r="AE37" s="28">
        <v>117</v>
      </c>
      <c r="AF37" s="28">
        <v>117</v>
      </c>
      <c r="AG37" s="28">
        <v>117</v>
      </c>
      <c r="AH37" s="28">
        <v>117</v>
      </c>
      <c r="AI37" s="28">
        <v>117</v>
      </c>
      <c r="AJ37" s="20">
        <f>SUM(X37:AI37)</f>
        <v>1404</v>
      </c>
    </row>
    <row r="38" spans="1:36" ht="27" customHeight="1">
      <c r="A38" s="15"/>
      <c r="B38" s="18"/>
      <c r="C38" s="17"/>
      <c r="D38" s="17"/>
      <c r="E38" s="17"/>
      <c r="F38" s="17"/>
      <c r="G38" s="18"/>
      <c r="H38" s="17"/>
      <c r="I38" s="17"/>
      <c r="J38" s="17"/>
      <c r="K38" s="17"/>
      <c r="L38" s="17"/>
      <c r="M38" s="17"/>
      <c r="N38" s="17"/>
      <c r="O38" s="17"/>
      <c r="P38" s="18"/>
      <c r="Q38" s="17"/>
      <c r="R38" s="17"/>
      <c r="S38" s="17">
        <f>SUBTOTAL(9,S4:S36)</f>
        <v>2128</v>
      </c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29" t="s">
        <v>33</v>
      </c>
      <c r="AJ38" s="30">
        <f>SUM(AJ4:AJ37)</f>
        <v>5864755</v>
      </c>
    </row>
    <row r="39" spans="1:36">
      <c r="B39" s="13"/>
      <c r="C39" s="12"/>
      <c r="D39" s="12"/>
      <c r="E39" s="12"/>
      <c r="F39" s="52"/>
      <c r="G39" s="52"/>
      <c r="H39" s="52"/>
      <c r="I39" s="52"/>
      <c r="J39" s="12"/>
      <c r="K39" s="12"/>
      <c r="L39" s="12"/>
      <c r="M39" s="12"/>
      <c r="N39" s="12"/>
      <c r="O39" s="12"/>
      <c r="P39" s="13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</row>
    <row r="40" spans="1:36">
      <c r="B40" s="13"/>
      <c r="C40" s="12"/>
      <c r="D40" s="12"/>
      <c r="E40" s="12"/>
      <c r="F40" s="12"/>
      <c r="G40" s="13"/>
      <c r="H40" s="12"/>
      <c r="I40" s="12"/>
      <c r="J40" s="12"/>
      <c r="K40" s="12"/>
      <c r="L40" s="12"/>
      <c r="M40" s="12"/>
      <c r="N40" s="12"/>
      <c r="O40" s="12"/>
      <c r="P40" s="13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</row>
    <row r="43" spans="1:36" ht="12">
      <c r="B43" s="5" t="s">
        <v>128</v>
      </c>
      <c r="C43" s="3"/>
      <c r="D43" s="3"/>
      <c r="E43" s="3"/>
      <c r="F43" s="3"/>
      <c r="G43" s="1"/>
      <c r="H43" s="3"/>
      <c r="I43" s="3"/>
      <c r="J43" s="3"/>
      <c r="K43" s="3"/>
    </row>
    <row r="44" spans="1:36" ht="12">
      <c r="B44" s="1"/>
      <c r="C44" s="3"/>
      <c r="D44" s="3"/>
      <c r="E44" s="3"/>
      <c r="F44" s="3"/>
      <c r="G44" s="1"/>
      <c r="H44" s="3"/>
      <c r="I44" s="3"/>
      <c r="J44" s="3"/>
      <c r="K44" s="3"/>
    </row>
    <row r="45" spans="1:36" s="11" customFormat="1" ht="72">
      <c r="B45" s="2" t="s">
        <v>129</v>
      </c>
      <c r="C45" s="3"/>
      <c r="D45" s="3"/>
      <c r="E45" s="3"/>
      <c r="F45" s="2" t="s">
        <v>130</v>
      </c>
      <c r="G45" s="2" t="s">
        <v>131</v>
      </c>
      <c r="H45" s="2" t="s">
        <v>132</v>
      </c>
      <c r="I45" s="2" t="s">
        <v>133</v>
      </c>
      <c r="J45" s="2" t="s">
        <v>173</v>
      </c>
      <c r="K45" s="2" t="s">
        <v>174</v>
      </c>
      <c r="L45" s="2" t="s">
        <v>135</v>
      </c>
    </row>
    <row r="46" spans="1:36" ht="12">
      <c r="B46" s="6" t="s">
        <v>134</v>
      </c>
      <c r="C46" s="3"/>
      <c r="D46" s="3"/>
      <c r="E46" s="3"/>
      <c r="F46" s="4">
        <v>5</v>
      </c>
      <c r="G46" s="6">
        <v>12</v>
      </c>
      <c r="H46" s="7">
        <v>2128</v>
      </c>
      <c r="I46" s="7">
        <v>18641280</v>
      </c>
      <c r="J46" s="7">
        <v>3701937</v>
      </c>
      <c r="K46" s="7">
        <v>4257228</v>
      </c>
      <c r="L46" s="4" t="s">
        <v>84</v>
      </c>
    </row>
    <row r="47" spans="1:36" ht="12">
      <c r="B47" s="6" t="s">
        <v>136</v>
      </c>
      <c r="C47" s="3"/>
      <c r="D47" s="3"/>
      <c r="E47" s="3"/>
      <c r="F47" s="4">
        <v>7</v>
      </c>
      <c r="G47" s="6">
        <v>12</v>
      </c>
      <c r="H47" s="7"/>
      <c r="I47" s="7"/>
      <c r="J47" s="7">
        <v>1675281</v>
      </c>
      <c r="K47" s="7">
        <v>1926573</v>
      </c>
      <c r="L47" s="4" t="s">
        <v>84</v>
      </c>
    </row>
    <row r="48" spans="1:36" ht="12">
      <c r="B48" s="6" t="s">
        <v>137</v>
      </c>
      <c r="C48" s="3"/>
      <c r="D48" s="3"/>
      <c r="E48" s="3"/>
      <c r="F48" s="4">
        <v>7</v>
      </c>
      <c r="G48" s="6">
        <v>12</v>
      </c>
      <c r="H48" s="7"/>
      <c r="I48" s="7"/>
      <c r="J48" s="7">
        <v>283412</v>
      </c>
      <c r="K48" s="7">
        <v>325924</v>
      </c>
      <c r="L48" s="4" t="s">
        <v>84</v>
      </c>
    </row>
    <row r="49" spans="2:12" ht="12">
      <c r="B49" s="6" t="s">
        <v>137</v>
      </c>
      <c r="C49" s="3"/>
      <c r="D49" s="3"/>
      <c r="E49" s="3"/>
      <c r="F49" s="4">
        <v>3</v>
      </c>
      <c r="G49" s="6">
        <v>12</v>
      </c>
      <c r="H49" s="7"/>
      <c r="I49" s="7"/>
      <c r="J49" s="7">
        <v>93629</v>
      </c>
      <c r="K49" s="7">
        <v>107673</v>
      </c>
      <c r="L49" s="4" t="s">
        <v>171</v>
      </c>
    </row>
    <row r="50" spans="2:12" ht="12">
      <c r="B50" s="6" t="s">
        <v>138</v>
      </c>
      <c r="C50" s="3"/>
      <c r="D50" s="3"/>
      <c r="E50" s="3"/>
      <c r="F50" s="4">
        <v>2</v>
      </c>
      <c r="G50" s="6">
        <v>12</v>
      </c>
      <c r="H50" s="7"/>
      <c r="I50" s="7"/>
      <c r="J50" s="7">
        <v>16673</v>
      </c>
      <c r="K50" s="7">
        <v>19174</v>
      </c>
      <c r="L50" s="4" t="s">
        <v>84</v>
      </c>
    </row>
    <row r="51" spans="2:12" ht="12">
      <c r="B51" s="6" t="s">
        <v>138</v>
      </c>
      <c r="C51" s="3"/>
      <c r="D51" s="3"/>
      <c r="E51" s="3"/>
      <c r="F51" s="4">
        <v>5</v>
      </c>
      <c r="G51" s="6">
        <v>12</v>
      </c>
      <c r="H51" s="7"/>
      <c r="I51" s="7"/>
      <c r="J51" s="7">
        <v>52659</v>
      </c>
      <c r="K51" s="7">
        <v>60558</v>
      </c>
      <c r="L51" s="4" t="s">
        <v>171</v>
      </c>
    </row>
    <row r="52" spans="2:12" ht="12">
      <c r="B52" s="33" t="s">
        <v>139</v>
      </c>
      <c r="C52" s="3"/>
      <c r="D52" s="3"/>
      <c r="E52" s="3"/>
      <c r="F52" s="32">
        <v>2</v>
      </c>
      <c r="G52" s="6">
        <v>12</v>
      </c>
      <c r="H52" s="31"/>
      <c r="I52" s="31"/>
      <c r="J52" s="34">
        <v>874</v>
      </c>
      <c r="K52" s="7">
        <v>1005</v>
      </c>
      <c r="L52" s="32" t="s">
        <v>84</v>
      </c>
    </row>
    <row r="53" spans="2:12" ht="12">
      <c r="B53" s="6" t="s">
        <v>139</v>
      </c>
      <c r="C53" s="4"/>
      <c r="D53" s="4"/>
      <c r="E53" s="4"/>
      <c r="F53" s="4">
        <v>3</v>
      </c>
      <c r="G53" s="6">
        <v>12</v>
      </c>
      <c r="H53" s="4"/>
      <c r="I53" s="4"/>
      <c r="J53" s="7">
        <v>40290</v>
      </c>
      <c r="K53" s="7">
        <v>46334</v>
      </c>
      <c r="L53" s="4" t="s">
        <v>171</v>
      </c>
    </row>
    <row r="54" spans="2:12" ht="12">
      <c r="B54" s="2" t="s">
        <v>33</v>
      </c>
      <c r="C54" s="8"/>
      <c r="D54" s="8"/>
      <c r="E54" s="8"/>
      <c r="F54" s="8">
        <f>SUM(F46:F53)</f>
        <v>34</v>
      </c>
      <c r="G54" s="2" t="s">
        <v>172</v>
      </c>
      <c r="H54" s="9">
        <f t="shared" ref="H54:J54" si="1">SUM(H46:H53)</f>
        <v>2128</v>
      </c>
      <c r="I54" s="9">
        <f t="shared" si="1"/>
        <v>18641280</v>
      </c>
      <c r="J54" s="9">
        <f t="shared" si="1"/>
        <v>5864755</v>
      </c>
      <c r="K54" s="9">
        <f>SUM(K46:K53)</f>
        <v>6744469</v>
      </c>
      <c r="L54" s="8" t="s">
        <v>172</v>
      </c>
    </row>
    <row r="55" spans="2:12" ht="12">
      <c r="B55" s="1"/>
      <c r="C55" s="3"/>
      <c r="D55" s="3"/>
      <c r="E55" s="3"/>
      <c r="F55" s="3"/>
      <c r="G55" s="1"/>
      <c r="H55" s="3"/>
      <c r="I55" s="3"/>
      <c r="J55" s="3"/>
      <c r="K55" s="3"/>
    </row>
    <row r="56" spans="2:12" ht="12">
      <c r="B56" s="1"/>
      <c r="C56" s="3"/>
      <c r="D56" s="3"/>
      <c r="E56" s="3"/>
      <c r="F56" s="3"/>
      <c r="G56" s="1"/>
      <c r="H56" s="3"/>
      <c r="I56" s="3"/>
      <c r="J56" s="3"/>
      <c r="K56" s="3"/>
    </row>
  </sheetData>
  <autoFilter ref="A2:AJ39">
    <filterColumn colId="1" showButton="0"/>
    <filterColumn colId="2" showButton="0"/>
    <filterColumn colId="3" showButton="0"/>
    <filterColumn colId="4" showButton="0"/>
    <filterColumn colId="7" showButton="0"/>
    <filterColumn colId="8" showButton="0"/>
    <filterColumn colId="9" showButton="0"/>
    <filterColumn colId="10" showButton="0"/>
  </autoFilter>
  <mergeCells count="51">
    <mergeCell ref="F39:I39"/>
    <mergeCell ref="A1:AJ1"/>
    <mergeCell ref="H36:J36"/>
    <mergeCell ref="H35:J35"/>
    <mergeCell ref="H26:J26"/>
    <mergeCell ref="H27:J27"/>
    <mergeCell ref="H19:J19"/>
    <mergeCell ref="H22:J22"/>
    <mergeCell ref="H23:J23"/>
    <mergeCell ref="H24:J24"/>
    <mergeCell ref="H25:J25"/>
    <mergeCell ref="H20:J20"/>
    <mergeCell ref="H21:J21"/>
    <mergeCell ref="H34:J34"/>
    <mergeCell ref="P2:P3"/>
    <mergeCell ref="H15:J15"/>
    <mergeCell ref="H10:J10"/>
    <mergeCell ref="O2:O3"/>
    <mergeCell ref="H16:J16"/>
    <mergeCell ref="H9:J9"/>
    <mergeCell ref="H6:J6"/>
    <mergeCell ref="H7:J7"/>
    <mergeCell ref="H8:J8"/>
    <mergeCell ref="H11:J11"/>
    <mergeCell ref="H14:J14"/>
    <mergeCell ref="H12:J12"/>
    <mergeCell ref="H13:J13"/>
    <mergeCell ref="N2:N3"/>
    <mergeCell ref="Q2:Q3"/>
    <mergeCell ref="T2:T3"/>
    <mergeCell ref="U2:U3"/>
    <mergeCell ref="W2:W3"/>
    <mergeCell ref="S2:S3"/>
    <mergeCell ref="R2:R3"/>
    <mergeCell ref="V2:V3"/>
    <mergeCell ref="H37:J37"/>
    <mergeCell ref="B2:F2"/>
    <mergeCell ref="A2:A3"/>
    <mergeCell ref="G2:G3"/>
    <mergeCell ref="H2:L2"/>
    <mergeCell ref="H3:J3"/>
    <mergeCell ref="H32:J32"/>
    <mergeCell ref="H33:J33"/>
    <mergeCell ref="H5:J5"/>
    <mergeCell ref="H4:J4"/>
    <mergeCell ref="H31:J31"/>
    <mergeCell ref="H28:J28"/>
    <mergeCell ref="H17:J17"/>
    <mergeCell ref="H18:J18"/>
    <mergeCell ref="H29:J29"/>
    <mergeCell ref="H30:J30"/>
  </mergeCells>
  <dataValidations count="1">
    <dataValidation type="list" allowBlank="1" showInputMessage="1" showErrorMessage="1" sqref="Q4:Q37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mkrystkowiak</cp:lastModifiedBy>
  <dcterms:created xsi:type="dcterms:W3CDTF">2015-11-14T08:57:14Z</dcterms:created>
  <dcterms:modified xsi:type="dcterms:W3CDTF">2018-03-30T08:59:32Z</dcterms:modified>
</cp:coreProperties>
</file>